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kJccSc-ANUc33wn16SkIqpz-I6Z8sdwL\กลุ่มแผนและงบประมาณ กพร\เงินนอกฯ (ปฏิทินxแนวทาง)\2571\71 (กพร.) เอกสารแนบ\"/>
    </mc:Choice>
  </mc:AlternateContent>
  <xr:revisionPtr revIDLastSave="0" documentId="13_ncr:1_{754100F6-2CA2-4599-AF06-1B0665F72D1E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รายละเอียดค่าใช้จ่าย" sheetId="1" r:id="rId1"/>
    <sheet name="แผนการใช้จ่าย" sheetId="3" r:id="rId2"/>
  </sheets>
  <externalReferences>
    <externalReference r:id="rId3"/>
  </externalReferences>
  <definedNames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1">#REF!</definedName>
    <definedName name="a">[1]ทปษ!#REF!</definedName>
    <definedName name="AAA">[1]อบรม!#REF!</definedName>
    <definedName name="AAA0">#REF!</definedName>
    <definedName name="AAA00">[1]ทปษ!#REF!</definedName>
    <definedName name="AAA000">#REF!</definedName>
    <definedName name="dep">#REF!</definedName>
    <definedName name="drop1">[1]อบรม!#REF!</definedName>
    <definedName name="end">[1]อบรม!#REF!</definedName>
    <definedName name="END000">#REF!</definedName>
    <definedName name="_xlnm.Print_Area" localSheetId="0">รายละเอียดค่าใช้จ่าย!$A$1:$Q$123</definedName>
    <definedName name="_xlnm.Print_Titles" localSheetId="0">รายละเอียดค่าใช้จ่าย!$2:$2</definedName>
    <definedName name="view">[1]อบรม!#REF!</definedName>
    <definedName name="vsprj0">#REF!</definedName>
    <definedName name="vsprj00">[1]ทปษ!#REF!</definedName>
    <definedName name="vsprj000">#REF!</definedName>
  </definedNames>
  <calcPr calcId="191029"/>
</workbook>
</file>

<file path=xl/calcChain.xml><?xml version="1.0" encoding="utf-8"?>
<calcChain xmlns="http://schemas.openxmlformats.org/spreadsheetml/2006/main">
  <c r="Q4" i="1" l="1"/>
  <c r="Q5" i="1"/>
  <c r="Q66" i="1"/>
  <c r="Q3" i="1"/>
  <c r="Q7" i="1" l="1"/>
  <c r="Q12" i="1" l="1"/>
  <c r="Q11" i="1"/>
  <c r="Q8" i="1"/>
  <c r="Q9" i="1"/>
  <c r="D19" i="3" l="1"/>
  <c r="E19" i="3"/>
  <c r="F19" i="3"/>
  <c r="G19" i="3"/>
  <c r="H19" i="3"/>
  <c r="I19" i="3"/>
  <c r="J19" i="3"/>
  <c r="K19" i="3"/>
  <c r="L19" i="3"/>
  <c r="M19" i="3"/>
  <c r="N19" i="3"/>
  <c r="C19" i="3"/>
  <c r="D18" i="3"/>
  <c r="D20" i="3" s="1"/>
  <c r="E18" i="3"/>
  <c r="E20" i="3" s="1"/>
  <c r="F18" i="3"/>
  <c r="F20" i="3" s="1"/>
  <c r="G18" i="3"/>
  <c r="H18" i="3"/>
  <c r="H20" i="3" s="1"/>
  <c r="I18" i="3"/>
  <c r="J18" i="3"/>
  <c r="K18" i="3"/>
  <c r="K20" i="3" s="1"/>
  <c r="L18" i="3"/>
  <c r="L20" i="3" s="1"/>
  <c r="M18" i="3"/>
  <c r="M20" i="3" s="1"/>
  <c r="N18" i="3"/>
  <c r="C18" i="3"/>
  <c r="C20" i="3" s="1"/>
  <c r="N17" i="3"/>
  <c r="M17" i="3"/>
  <c r="L17" i="3"/>
  <c r="K17" i="3"/>
  <c r="J17" i="3"/>
  <c r="I17" i="3"/>
  <c r="H17" i="3"/>
  <c r="G17" i="3"/>
  <c r="F17" i="3"/>
  <c r="E17" i="3"/>
  <c r="D17" i="3"/>
  <c r="C17" i="3"/>
  <c r="O16" i="3"/>
  <c r="O15" i="3"/>
  <c r="N14" i="3"/>
  <c r="M14" i="3"/>
  <c r="L14" i="3"/>
  <c r="K14" i="3"/>
  <c r="J14" i="3"/>
  <c r="I14" i="3"/>
  <c r="H14" i="3"/>
  <c r="G14" i="3"/>
  <c r="F14" i="3"/>
  <c r="E14" i="3"/>
  <c r="D14" i="3"/>
  <c r="C14" i="3"/>
  <c r="O13" i="3"/>
  <c r="O12" i="3"/>
  <c r="N11" i="3"/>
  <c r="M11" i="3"/>
  <c r="L11" i="3"/>
  <c r="K11" i="3"/>
  <c r="J11" i="3"/>
  <c r="I11" i="3"/>
  <c r="H11" i="3"/>
  <c r="G11" i="3"/>
  <c r="F11" i="3"/>
  <c r="E11" i="3"/>
  <c r="D11" i="3"/>
  <c r="C11" i="3"/>
  <c r="O10" i="3"/>
  <c r="O9" i="3"/>
  <c r="N8" i="3"/>
  <c r="M8" i="3"/>
  <c r="L8" i="3"/>
  <c r="K8" i="3"/>
  <c r="J8" i="3"/>
  <c r="I8" i="3"/>
  <c r="H8" i="3"/>
  <c r="G8" i="3"/>
  <c r="F8" i="3"/>
  <c r="E8" i="3"/>
  <c r="D8" i="3"/>
  <c r="C8" i="3"/>
  <c r="O7" i="3"/>
  <c r="O6" i="3"/>
  <c r="O4" i="3"/>
  <c r="O3" i="3"/>
  <c r="D5" i="3"/>
  <c r="E5" i="3"/>
  <c r="F5" i="3"/>
  <c r="G5" i="3"/>
  <c r="H5" i="3"/>
  <c r="I5" i="3"/>
  <c r="J5" i="3"/>
  <c r="K5" i="3"/>
  <c r="L5" i="3"/>
  <c r="M5" i="3"/>
  <c r="N5" i="3"/>
  <c r="C5" i="3"/>
  <c r="I20" i="3" l="1"/>
  <c r="J20" i="3"/>
  <c r="O19" i="3"/>
  <c r="O20" i="3" s="1"/>
  <c r="N20" i="3"/>
  <c r="G20" i="3"/>
  <c r="O18" i="3"/>
  <c r="O11" i="3"/>
  <c r="O17" i="3"/>
  <c r="O8" i="3"/>
  <c r="O14" i="3"/>
  <c r="O5" i="3"/>
  <c r="AU108" i="1" l="1"/>
  <c r="AT108" i="1"/>
  <c r="AO108" i="1"/>
  <c r="Q108" i="1"/>
  <c r="AU107" i="1"/>
  <c r="AT107" i="1"/>
  <c r="AO107" i="1"/>
  <c r="Q107" i="1"/>
  <c r="AU91" i="1"/>
  <c r="AT91" i="1"/>
  <c r="AO91" i="1"/>
  <c r="Q91" i="1"/>
  <c r="AU90" i="1"/>
  <c r="AT90" i="1"/>
  <c r="AO90" i="1"/>
  <c r="Q90" i="1"/>
  <c r="AU74" i="1"/>
  <c r="AT74" i="1"/>
  <c r="AO74" i="1"/>
  <c r="Q74" i="1"/>
  <c r="AU73" i="1"/>
  <c r="AT73" i="1"/>
  <c r="AO73" i="1"/>
  <c r="Q73" i="1"/>
  <c r="AU54" i="1"/>
  <c r="AT54" i="1"/>
  <c r="AO54" i="1"/>
  <c r="Q54" i="1"/>
  <c r="AU53" i="1"/>
  <c r="AT53" i="1"/>
  <c r="AO53" i="1"/>
  <c r="Q53" i="1"/>
  <c r="AU37" i="1"/>
  <c r="AT37" i="1"/>
  <c r="AO37" i="1"/>
  <c r="Q37" i="1"/>
  <c r="AU36" i="1"/>
  <c r="AT36" i="1"/>
  <c r="AO36" i="1"/>
  <c r="Q36" i="1"/>
  <c r="AU20" i="1"/>
  <c r="AT20" i="1"/>
  <c r="AO20" i="1"/>
  <c r="Q20" i="1"/>
  <c r="AU106" i="1" l="1"/>
  <c r="AT106" i="1"/>
  <c r="AO106" i="1"/>
  <c r="Q106" i="1"/>
  <c r="AU105" i="1"/>
  <c r="AT105" i="1"/>
  <c r="AO105" i="1"/>
  <c r="Q105" i="1"/>
  <c r="AU89" i="1"/>
  <c r="AT89" i="1"/>
  <c r="AO89" i="1"/>
  <c r="Q89" i="1"/>
  <c r="AU88" i="1"/>
  <c r="AT88" i="1"/>
  <c r="AO88" i="1"/>
  <c r="Q88" i="1"/>
  <c r="AU72" i="1"/>
  <c r="AT72" i="1"/>
  <c r="AO72" i="1"/>
  <c r="Q72" i="1"/>
  <c r="AU71" i="1"/>
  <c r="AT71" i="1"/>
  <c r="AO71" i="1"/>
  <c r="Q71" i="1"/>
  <c r="AU52" i="1"/>
  <c r="AT52" i="1"/>
  <c r="AO52" i="1"/>
  <c r="Q52" i="1"/>
  <c r="AU51" i="1"/>
  <c r="AT51" i="1"/>
  <c r="AO51" i="1"/>
  <c r="Q51" i="1"/>
  <c r="AU35" i="1"/>
  <c r="AT35" i="1"/>
  <c r="AO35" i="1"/>
  <c r="Q35" i="1"/>
  <c r="AU34" i="1"/>
  <c r="AT34" i="1"/>
  <c r="AO34" i="1"/>
  <c r="Q34" i="1"/>
  <c r="Q17" i="1"/>
  <c r="AO17" i="1"/>
  <c r="AT17" i="1"/>
  <c r="AU17" i="1"/>
  <c r="Q18" i="1"/>
  <c r="AU113" i="1" l="1"/>
  <c r="AT113" i="1"/>
  <c r="AO113" i="1"/>
  <c r="Q113" i="1"/>
  <c r="AU96" i="1"/>
  <c r="AT96" i="1"/>
  <c r="AO96" i="1"/>
  <c r="Q96" i="1"/>
  <c r="AU79" i="1"/>
  <c r="AT79" i="1"/>
  <c r="AO79" i="1"/>
  <c r="Q79" i="1"/>
  <c r="AU59" i="1"/>
  <c r="AT59" i="1"/>
  <c r="AO59" i="1"/>
  <c r="Q59" i="1"/>
  <c r="AU42" i="1"/>
  <c r="AT42" i="1"/>
  <c r="AO42" i="1"/>
  <c r="Q42" i="1"/>
  <c r="AU25" i="1"/>
  <c r="AT25" i="1"/>
  <c r="AO25" i="1"/>
  <c r="Q25" i="1"/>
  <c r="AU118" i="1" l="1"/>
  <c r="AT118" i="1"/>
  <c r="AO118" i="1"/>
  <c r="Q118" i="1"/>
  <c r="AU117" i="1"/>
  <c r="AT117" i="1"/>
  <c r="AO117" i="1"/>
  <c r="Q117" i="1"/>
  <c r="AU116" i="1"/>
  <c r="AT116" i="1"/>
  <c r="AO116" i="1"/>
  <c r="Q116" i="1"/>
  <c r="AU115" i="1"/>
  <c r="AT115" i="1"/>
  <c r="AO115" i="1"/>
  <c r="Q115" i="1"/>
  <c r="AU114" i="1"/>
  <c r="AT114" i="1"/>
  <c r="AO114" i="1"/>
  <c r="Q114" i="1"/>
  <c r="AU112" i="1"/>
  <c r="AT112" i="1"/>
  <c r="AO112" i="1"/>
  <c r="Q112" i="1"/>
  <c r="AU111" i="1"/>
  <c r="AT111" i="1"/>
  <c r="AO111" i="1"/>
  <c r="Q111" i="1"/>
  <c r="AU110" i="1"/>
  <c r="AT110" i="1"/>
  <c r="AO110" i="1"/>
  <c r="Q110" i="1"/>
  <c r="AU109" i="1"/>
  <c r="AT109" i="1"/>
  <c r="AO109" i="1"/>
  <c r="Q109" i="1"/>
  <c r="AU104" i="1"/>
  <c r="AT104" i="1"/>
  <c r="AO104" i="1"/>
  <c r="Q104" i="1"/>
  <c r="AU103" i="1"/>
  <c r="AT103" i="1"/>
  <c r="AO103" i="1"/>
  <c r="Q103" i="1"/>
  <c r="Q102" i="1" s="1"/>
  <c r="AU101" i="1"/>
  <c r="AT101" i="1"/>
  <c r="AO101" i="1"/>
  <c r="Q101" i="1"/>
  <c r="AU100" i="1"/>
  <c r="AT100" i="1"/>
  <c r="AO100" i="1"/>
  <c r="Q100" i="1"/>
  <c r="AU99" i="1"/>
  <c r="AT99" i="1"/>
  <c r="AO99" i="1"/>
  <c r="Q99" i="1"/>
  <c r="AU98" i="1"/>
  <c r="AT98" i="1"/>
  <c r="AO98" i="1"/>
  <c r="Q98" i="1"/>
  <c r="AU97" i="1"/>
  <c r="AT97" i="1"/>
  <c r="AO97" i="1"/>
  <c r="Q97" i="1"/>
  <c r="AU95" i="1"/>
  <c r="AT95" i="1"/>
  <c r="AO95" i="1"/>
  <c r="Q95" i="1"/>
  <c r="AU94" i="1"/>
  <c r="AT94" i="1"/>
  <c r="AO94" i="1"/>
  <c r="Q94" i="1"/>
  <c r="AU93" i="1"/>
  <c r="AT93" i="1"/>
  <c r="AO93" i="1"/>
  <c r="Q93" i="1"/>
  <c r="AU92" i="1"/>
  <c r="AT92" i="1"/>
  <c r="AO92" i="1"/>
  <c r="Q92" i="1"/>
  <c r="AU87" i="1"/>
  <c r="AT87" i="1"/>
  <c r="AO87" i="1"/>
  <c r="Q87" i="1"/>
  <c r="AU86" i="1"/>
  <c r="AT86" i="1"/>
  <c r="AO86" i="1"/>
  <c r="Q86" i="1"/>
  <c r="Q85" i="1" s="1"/>
  <c r="AU84" i="1"/>
  <c r="AT84" i="1"/>
  <c r="AO84" i="1"/>
  <c r="Q84" i="1"/>
  <c r="AU83" i="1"/>
  <c r="AT83" i="1"/>
  <c r="AO83" i="1"/>
  <c r="Q83" i="1"/>
  <c r="AU82" i="1"/>
  <c r="AT82" i="1"/>
  <c r="AO82" i="1"/>
  <c r="Q82" i="1"/>
  <c r="AU81" i="1"/>
  <c r="AT81" i="1"/>
  <c r="AO81" i="1"/>
  <c r="Q81" i="1"/>
  <c r="AU80" i="1"/>
  <c r="AT80" i="1"/>
  <c r="AO80" i="1"/>
  <c r="Q80" i="1"/>
  <c r="AU78" i="1"/>
  <c r="AT78" i="1"/>
  <c r="AO78" i="1"/>
  <c r="Q78" i="1"/>
  <c r="AU77" i="1"/>
  <c r="AT77" i="1"/>
  <c r="AO77" i="1"/>
  <c r="Q77" i="1"/>
  <c r="AU76" i="1"/>
  <c r="AT76" i="1"/>
  <c r="AO76" i="1"/>
  <c r="Q76" i="1"/>
  <c r="AU75" i="1"/>
  <c r="AT75" i="1"/>
  <c r="AO75" i="1"/>
  <c r="Q75" i="1"/>
  <c r="AU70" i="1"/>
  <c r="AT70" i="1"/>
  <c r="AO70" i="1"/>
  <c r="Q70" i="1"/>
  <c r="AU69" i="1"/>
  <c r="AT69" i="1"/>
  <c r="AO69" i="1"/>
  <c r="Q69" i="1"/>
  <c r="Q68" i="1" s="1"/>
  <c r="Q67" i="1" s="1"/>
  <c r="AU64" i="1"/>
  <c r="AT64" i="1"/>
  <c r="AO64" i="1"/>
  <c r="Q64" i="1"/>
  <c r="AU63" i="1"/>
  <c r="AT63" i="1"/>
  <c r="AO63" i="1"/>
  <c r="Q63" i="1"/>
  <c r="AU62" i="1"/>
  <c r="AT62" i="1"/>
  <c r="AO62" i="1"/>
  <c r="Q62" i="1"/>
  <c r="AU61" i="1"/>
  <c r="AT61" i="1"/>
  <c r="AO61" i="1"/>
  <c r="Q61" i="1"/>
  <c r="AU60" i="1"/>
  <c r="AT60" i="1"/>
  <c r="AO60" i="1"/>
  <c r="Q60" i="1"/>
  <c r="AU58" i="1"/>
  <c r="AT58" i="1"/>
  <c r="AO58" i="1"/>
  <c r="Q58" i="1"/>
  <c r="AU57" i="1"/>
  <c r="AT57" i="1"/>
  <c r="AO57" i="1"/>
  <c r="Q57" i="1"/>
  <c r="AU56" i="1"/>
  <c r="AT56" i="1"/>
  <c r="AO56" i="1"/>
  <c r="Q56" i="1"/>
  <c r="AU55" i="1"/>
  <c r="AT55" i="1"/>
  <c r="AO55" i="1"/>
  <c r="Q55" i="1"/>
  <c r="AU50" i="1"/>
  <c r="AT50" i="1"/>
  <c r="AO50" i="1"/>
  <c r="Q50" i="1"/>
  <c r="AU49" i="1"/>
  <c r="AT49" i="1"/>
  <c r="AO49" i="1"/>
  <c r="Q49" i="1"/>
  <c r="Q48" i="1" s="1"/>
  <c r="AU47" i="1"/>
  <c r="AT47" i="1"/>
  <c r="AO47" i="1"/>
  <c r="Q47" i="1"/>
  <c r="AU46" i="1"/>
  <c r="AT46" i="1"/>
  <c r="AO46" i="1"/>
  <c r="Q46" i="1"/>
  <c r="AU45" i="1"/>
  <c r="AT45" i="1"/>
  <c r="AO45" i="1"/>
  <c r="Q45" i="1"/>
  <c r="AU44" i="1"/>
  <c r="AT44" i="1"/>
  <c r="AO44" i="1"/>
  <c r="Q44" i="1"/>
  <c r="AU43" i="1"/>
  <c r="AT43" i="1"/>
  <c r="AO43" i="1"/>
  <c r="Q43" i="1"/>
  <c r="AU41" i="1"/>
  <c r="AT41" i="1"/>
  <c r="AO41" i="1"/>
  <c r="Q41" i="1"/>
  <c r="AU40" i="1"/>
  <c r="AT40" i="1"/>
  <c r="AO40" i="1"/>
  <c r="Q40" i="1"/>
  <c r="AU39" i="1"/>
  <c r="AT39" i="1"/>
  <c r="AO39" i="1"/>
  <c r="Q39" i="1"/>
  <c r="AU38" i="1"/>
  <c r="AT38" i="1"/>
  <c r="AO38" i="1"/>
  <c r="Q38" i="1"/>
  <c r="AU33" i="1"/>
  <c r="AT33" i="1"/>
  <c r="AO33" i="1"/>
  <c r="Q33" i="1"/>
  <c r="AU32" i="1"/>
  <c r="AT32" i="1"/>
  <c r="AO32" i="1"/>
  <c r="Q32" i="1"/>
  <c r="Q31" i="1" s="1"/>
  <c r="AU29" i="1"/>
  <c r="AT29" i="1"/>
  <c r="AO29" i="1"/>
  <c r="Q29" i="1"/>
  <c r="Q19" i="1"/>
  <c r="AU19" i="1"/>
  <c r="AT19" i="1"/>
  <c r="AO19" i="1"/>
  <c r="AU18" i="1"/>
  <c r="AT18" i="1"/>
  <c r="AO18" i="1"/>
  <c r="Q28" i="1"/>
  <c r="Q26" i="1"/>
  <c r="Q24" i="1"/>
  <c r="Q23" i="1"/>
  <c r="Q22" i="1"/>
  <c r="Q21" i="1"/>
  <c r="Q16" i="1"/>
  <c r="Q15" i="1"/>
  <c r="AU21" i="1"/>
  <c r="AT21" i="1"/>
  <c r="AO21" i="1"/>
  <c r="AU28" i="1"/>
  <c r="AT28" i="1"/>
  <c r="AO28" i="1"/>
  <c r="Q30" i="1"/>
  <c r="AU30" i="1"/>
  <c r="AT30" i="1"/>
  <c r="AO30" i="1"/>
  <c r="Q27" i="1"/>
  <c r="AU24" i="1"/>
  <c r="AT24" i="1"/>
  <c r="AO24" i="1"/>
  <c r="AU23" i="1"/>
  <c r="AT23" i="1"/>
  <c r="AO23" i="1"/>
  <c r="AU27" i="1"/>
  <c r="AT27" i="1"/>
  <c r="AO27" i="1"/>
  <c r="AU22" i="1"/>
  <c r="AT22" i="1"/>
  <c r="AO22" i="1"/>
  <c r="Q14" i="1" l="1"/>
  <c r="Q13" i="1" s="1"/>
  <c r="AU26" i="1" l="1"/>
  <c r="AT26" i="1"/>
  <c r="AO26" i="1"/>
  <c r="AU16" i="1"/>
  <c r="AT16" i="1"/>
  <c r="AO16" i="1"/>
  <c r="AU15" i="1"/>
  <c r="AT15" i="1"/>
  <c r="AO15" i="1"/>
  <c r="Q6" i="1" l="1"/>
  <c r="Q10" i="1" l="1"/>
</calcChain>
</file>

<file path=xl/sharedStrings.xml><?xml version="1.0" encoding="utf-8"?>
<sst xmlns="http://schemas.openxmlformats.org/spreadsheetml/2006/main" count="751" uniqueCount="75">
  <si>
    <t>ประสบการณ์ (ปี)</t>
  </si>
  <si>
    <t>ระยะเวลา (เดือน)</t>
  </si>
  <si>
    <t>จำนวน
 (คน)</t>
  </si>
  <si>
    <t>อัตรา 
(บาท)</t>
  </si>
  <si>
    <t>รายการ</t>
  </si>
  <si>
    <t>รายละเอียดงบประมาณ</t>
  </si>
  <si>
    <t>รวม</t>
  </si>
  <si>
    <t>1.2 บุคลากรสนับสนุน</t>
  </si>
  <si>
    <t xml:space="preserve">1.3 ค่าใช้จ่ายอื่นๆ </t>
  </si>
  <si>
    <t>กลุ่มวิชาชีพ</t>
  </si>
  <si>
    <t>รายละเอียดค่าใช้จ่าย</t>
  </si>
  <si>
    <t xml:space="preserve"> - ค่าตอบแทนผู้จัดการโครงการ</t>
  </si>
  <si>
    <t xml:space="preserve"> - ค่าตอบแทนนักวิจัย/นักวิชาการผู้ช่วย</t>
  </si>
  <si>
    <t xml:space="preserve"> - ค่าตอบแทนเลขานุการโครงการ</t>
  </si>
  <si>
    <t>1.1 บุคลากรหลัก (สถาบันของรัฐ)</t>
  </si>
  <si>
    <t>วุฒิการศึกษา</t>
  </si>
  <si>
    <t xml:space="preserve"> - ค่าตอบแทน</t>
  </si>
  <si>
    <t>ค่าใช้จ่ายในการจ้างที่ปรึกษา</t>
  </si>
  <si>
    <t>ค่าใช้จ่ายในการดำเนินการเอง</t>
  </si>
  <si>
    <t>บาท</t>
  </si>
  <si>
    <t>x</t>
  </si>
  <si>
    <t>คน</t>
  </si>
  <si>
    <t>วัน</t>
  </si>
  <si>
    <t>ครั้ง</t>
  </si>
  <si>
    <t>คืน</t>
  </si>
  <si>
    <t>คัน</t>
  </si>
  <si>
    <t>เดือน</t>
  </si>
  <si>
    <t>ชม.</t>
  </si>
  <si>
    <t>ตัวอย่าง/ชนิด</t>
  </si>
  <si>
    <t>- ค่าเบี้ยเลี้ยง</t>
  </si>
  <si>
    <t>- ค่าที่พัก</t>
  </si>
  <si>
    <t>- ค่าเดินทาง (Taxi)</t>
  </si>
  <si>
    <t>- ค่าเดินทาง (รถยนต์ตู้+น้ำมัน)</t>
  </si>
  <si>
    <t>- ค่าเดินทาง (รถบัสโดยสาร+น้ำมัน)</t>
  </si>
  <si>
    <t>- ค่าวัสดุน้ำมันเชื้อเพลิงและหล่อลื่น</t>
  </si>
  <si>
    <t>- ค่าวัสดุอุปกรณ์</t>
  </si>
  <si>
    <t>- ค่าจ้างเหมาแรงงาน</t>
  </si>
  <si>
    <t>- ค่าจ้างเจ้าหน้าที่ปฏิบัติหน้าที่ประจำโครงการ (ระบุตำแหน่ง)</t>
  </si>
  <si>
    <t>- ค่าอื่นๆ 1 (ระบุ)</t>
  </si>
  <si>
    <t>- ค่าอื่นๆ 2 (ระบุ)</t>
  </si>
  <si>
    <t>- ค่าเอกสาร</t>
  </si>
  <si>
    <t>- ค่าวิทยากร (บุคลากรภาคเอกชน)</t>
  </si>
  <si>
    <t>- ค่าวิทยากร (บุคลากรภาครัฐ)</t>
  </si>
  <si>
    <t>มื้อ</t>
  </si>
  <si>
    <t>- ค่าอาหาร (หน่วยงานเอกชน/ภาครัฐ)</t>
  </si>
  <si>
    <t>- ค่าอาหารว่างและเครื่องดื่ม (หน่วยงานเอกชน/ภาครัฐ)</t>
  </si>
  <si>
    <t>(4) ค่าใช้จ่ายเบ็ดเตล็ด</t>
  </si>
  <si>
    <t>(1) กิจกรรม......</t>
  </si>
  <si>
    <t>(2) กิจกรรม......</t>
  </si>
  <si>
    <t>(3) กิจกรรม......</t>
  </si>
  <si>
    <t>ตัวคูณอัตราค่าตอบแทน</t>
  </si>
  <si>
    <t>ดำเนินการเอง/จัดซื้อ/
จัดจ้างบุคลากรฯ</t>
  </si>
  <si>
    <t>1 ............................................</t>
  </si>
  <si>
    <t>2 ............................................</t>
  </si>
  <si>
    <t>3 ............................................</t>
  </si>
  <si>
    <t>4 ............................................</t>
  </si>
  <si>
    <t>5 ............................................</t>
  </si>
  <si>
    <t xml:space="preserve">จัดจ้าง </t>
  </si>
  <si>
    <t>แผนประมาณการใช้จ่ายงบประมาณโครงการ/กิจกรรม/ค่าใช้จ่าย 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</si>
  <si>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ประเภท
ดำเนินการ</t>
  </si>
  <si>
    <t>ภาพรวมประมาณการ
ใช้จ่ายงบประมาณ</t>
  </si>
  <si>
    <t>ต.ค.70</t>
  </si>
  <si>
    <t>พ.ย.70</t>
  </si>
  <si>
    <t>ธ.ค.70</t>
  </si>
  <si>
    <t>ม.ค.71</t>
  </si>
  <si>
    <t>ก.พ.71</t>
  </si>
  <si>
    <t>มี.ค.71</t>
  </si>
  <si>
    <t>เม.ย.71</t>
  </si>
  <si>
    <t>พ.ค.71</t>
  </si>
  <si>
    <t>มิ.ย.71</t>
  </si>
  <si>
    <t>ก.ค.71</t>
  </si>
  <si>
    <t>ส.ค.71</t>
  </si>
  <si>
    <t>ก.ย.71</t>
  </si>
  <si>
    <t>โครงการ..................................................................................</t>
  </si>
  <si>
    <t>การ.................................................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</si>
</sst>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#,##0_ ;\-#,##0\ "/>
    <numFmt numFmtId="168" formatCode="#,##0.00_ ;\-#,##0.00\ "/>
  </numFmts>
  <fonts count="28"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4"/>
      <name val="AngsanaUPC"/>
      <family val="1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b/>
      <sz val="12"/>
      <name val="Arial"/>
      <family val="2"/>
    </font>
    <font>
      <sz val="11"/>
      <color theme="1"/>
      <name val="Tahoma"/>
      <family val="2"/>
      <charset val="222"/>
    </font>
    <font>
      <sz val="12"/>
      <name val="นูลมรผ"/>
      <charset val="129"/>
    </font>
    <font>
      <sz val="12"/>
      <name val="นูลมรผ"/>
    </font>
    <font>
      <sz val="14"/>
      <color theme="1"/>
      <name val="Browall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Calibri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i/>
      <sz val="14"/>
      <color theme="1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F6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9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6" applyNumberFormat="0" applyAlignment="0" applyProtection="0">
      <alignment horizontal="left" vertical="center"/>
    </xf>
    <xf numFmtId="0" fontId="9" fillId="0" borderId="4">
      <alignment horizontal="left" vertical="center"/>
    </xf>
    <xf numFmtId="0" fontId="10" fillId="0" borderId="0"/>
    <xf numFmtId="9" fontId="11" fillId="0" borderId="0" applyFont="0" applyFill="0" applyBorder="0" applyAlignment="0" applyProtection="0"/>
    <xf numFmtId="0" fontId="7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1" fillId="0" borderId="0"/>
    <xf numFmtId="165" fontId="13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5" fillId="0" borderId="0" xfId="22" applyFont="1"/>
    <xf numFmtId="0" fontId="15" fillId="0" borderId="0" xfId="22" applyFont="1" applyAlignment="1">
      <alignment vertical="top" wrapText="1"/>
    </xf>
    <xf numFmtId="0" fontId="15" fillId="0" borderId="0" xfId="22" applyFont="1" applyAlignment="1">
      <alignment horizontal="center"/>
    </xf>
    <xf numFmtId="166" fontId="14" fillId="0" borderId="0" xfId="23" applyNumberFormat="1" applyFont="1"/>
    <xf numFmtId="0" fontId="20" fillId="0" borderId="7" xfId="22" applyFont="1" applyBorder="1" applyAlignment="1">
      <alignment horizontal="center" vertical="center" wrapText="1"/>
    </xf>
    <xf numFmtId="166" fontId="20" fillId="0" borderId="7" xfId="23" applyNumberFormat="1" applyFont="1" applyBorder="1" applyAlignment="1">
      <alignment horizontal="center" vertical="center" wrapText="1"/>
    </xf>
    <xf numFmtId="164" fontId="22" fillId="0" borderId="2" xfId="22" applyNumberFormat="1" applyFont="1" applyBorder="1"/>
    <xf numFmtId="164" fontId="20" fillId="8" borderId="2" xfId="23" applyNumberFormat="1" applyFont="1" applyFill="1" applyBorder="1"/>
    <xf numFmtId="164" fontId="21" fillId="8" borderId="2" xfId="22" applyNumberFormat="1" applyFont="1" applyFill="1" applyBorder="1"/>
    <xf numFmtId="164" fontId="23" fillId="9" borderId="2" xfId="22" applyNumberFormat="1" applyFont="1" applyFill="1" applyBorder="1"/>
    <xf numFmtId="164" fontId="23" fillId="9" borderId="2" xfId="23" applyNumberFormat="1" applyFont="1" applyFill="1" applyBorder="1"/>
    <xf numFmtId="164" fontId="20" fillId="6" borderId="2" xfId="22" applyNumberFormat="1" applyFont="1" applyFill="1" applyBorder="1"/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6" fillId="0" borderId="1" xfId="2" applyFont="1" applyBorder="1" applyAlignment="1" applyProtection="1">
      <alignment horizontal="center" wrapText="1"/>
      <protection locked="0"/>
    </xf>
    <xf numFmtId="164" fontId="26" fillId="7" borderId="1" xfId="2" applyNumberFormat="1" applyFont="1" applyFill="1" applyBorder="1" applyAlignment="1" applyProtection="1">
      <alignment horizontal="center" vertical="top" wrapText="1"/>
      <protection locked="0"/>
    </xf>
    <xf numFmtId="164" fontId="26" fillId="2" borderId="1" xfId="2" applyNumberFormat="1" applyFont="1" applyFill="1" applyBorder="1" applyAlignment="1" applyProtection="1">
      <alignment horizontal="center" wrapText="1"/>
      <protection locked="0"/>
    </xf>
    <xf numFmtId="0" fontId="26" fillId="0" borderId="2" xfId="3" applyFont="1" applyFill="1" applyBorder="1" applyAlignment="1" applyProtection="1">
      <alignment horizontal="left" vertical="top" wrapText="1"/>
      <protection locked="0"/>
    </xf>
    <xf numFmtId="0" fontId="24" fillId="2" borderId="2" xfId="0" applyFont="1" applyFill="1" applyBorder="1" applyAlignment="1" applyProtection="1">
      <alignment horizontal="center" vertical="top" wrapText="1"/>
      <protection locked="0"/>
    </xf>
    <xf numFmtId="0" fontId="24" fillId="2" borderId="5" xfId="0" applyFont="1" applyFill="1" applyBorder="1" applyAlignment="1" applyProtection="1">
      <alignment horizontal="center" vertical="top" wrapText="1"/>
      <protection locked="0"/>
    </xf>
    <xf numFmtId="164" fontId="24" fillId="0" borderId="2" xfId="1" applyNumberFormat="1" applyFont="1" applyBorder="1" applyAlignment="1" applyProtection="1">
      <alignment vertical="top" wrapText="1"/>
      <protection locked="0"/>
    </xf>
    <xf numFmtId="166" fontId="27" fillId="0" borderId="2" xfId="1" applyNumberFormat="1" applyFont="1" applyBorder="1" applyAlignment="1" applyProtection="1">
      <alignment horizontal="left" vertical="top" wrapText="1"/>
      <protection locked="0"/>
    </xf>
    <xf numFmtId="167" fontId="27" fillId="0" borderId="2" xfId="1" applyNumberFormat="1" applyFont="1" applyBorder="1" applyAlignment="1" applyProtection="1">
      <alignment horizontal="center" vertical="top"/>
      <protection locked="0"/>
    </xf>
    <xf numFmtId="164" fontId="27" fillId="0" borderId="2" xfId="1" applyNumberFormat="1" applyFont="1" applyBorder="1" applyAlignment="1" applyProtection="1">
      <alignment horizontal="right" vertical="top"/>
      <protection locked="0"/>
    </xf>
    <xf numFmtId="166" fontId="27" fillId="0" borderId="2" xfId="1" applyNumberFormat="1" applyFont="1" applyBorder="1" applyAlignment="1" applyProtection="1">
      <alignment vertical="top" wrapText="1"/>
      <protection locked="0"/>
    </xf>
    <xf numFmtId="164" fontId="24" fillId="2" borderId="2" xfId="0" applyNumberFormat="1" applyFont="1" applyFill="1" applyBorder="1" applyAlignment="1" applyProtection="1">
      <alignment horizontal="center" vertical="top" wrapText="1"/>
      <protection locked="0"/>
    </xf>
    <xf numFmtId="166" fontId="26" fillId="4" borderId="5" xfId="1" quotePrefix="1" applyNumberFormat="1" applyFont="1" applyFill="1" applyBorder="1" applyAlignment="1" applyProtection="1">
      <alignment horizontal="left" vertical="top" wrapText="1"/>
      <protection locked="0"/>
    </xf>
    <xf numFmtId="164" fontId="26" fillId="4" borderId="2" xfId="1" applyNumberFormat="1" applyFont="1" applyFill="1" applyBorder="1" applyAlignment="1" applyProtection="1">
      <alignment horizontal="center" vertical="top"/>
      <protection locked="0"/>
    </xf>
    <xf numFmtId="166" fontId="27" fillId="0" borderId="2" xfId="1" quotePrefix="1" applyNumberFormat="1" applyFont="1" applyBorder="1" applyAlignment="1" applyProtection="1">
      <alignment horizontal="left" vertical="top" wrapText="1" indent="1"/>
      <protection locked="0"/>
    </xf>
    <xf numFmtId="37" fontId="27" fillId="0" borderId="3" xfId="1" applyNumberFormat="1" applyFont="1" applyBorder="1" applyAlignment="1" applyProtection="1">
      <alignment horizontal="center" vertical="top" wrapText="1"/>
      <protection locked="0"/>
    </xf>
    <xf numFmtId="49" fontId="27" fillId="0" borderId="4" xfId="1" applyNumberFormat="1" applyFont="1" applyBorder="1" applyAlignment="1" applyProtection="1">
      <alignment horizontal="center" vertical="top" wrapText="1"/>
      <protection locked="0"/>
    </xf>
    <xf numFmtId="37" fontId="27" fillId="0" borderId="4" xfId="1" applyNumberFormat="1" applyFont="1" applyBorder="1" applyAlignment="1" applyProtection="1">
      <alignment horizontal="center" vertical="top" wrapText="1"/>
      <protection locked="0"/>
    </xf>
    <xf numFmtId="41" fontId="27" fillId="0" borderId="4" xfId="1" applyNumberFormat="1" applyFont="1" applyBorder="1" applyAlignment="1" applyProtection="1">
      <alignment horizontal="center" vertical="top" wrapText="1"/>
      <protection locked="0"/>
    </xf>
    <xf numFmtId="49" fontId="27" fillId="0" borderId="5" xfId="1" applyNumberFormat="1" applyFont="1" applyBorder="1" applyAlignment="1" applyProtection="1">
      <alignment vertical="top" wrapText="1"/>
      <protection locked="0"/>
    </xf>
    <xf numFmtId="164" fontId="27" fillId="0" borderId="2" xfId="21" applyNumberFormat="1" applyFont="1" applyBorder="1" applyAlignment="1" applyProtection="1">
      <alignment horizontal="center" vertical="top"/>
      <protection locked="0"/>
    </xf>
    <xf numFmtId="49" fontId="27" fillId="0" borderId="4" xfId="1" applyNumberFormat="1" applyFont="1" applyBorder="1" applyAlignment="1" applyProtection="1">
      <alignment vertical="top" wrapText="1"/>
      <protection locked="0"/>
    </xf>
    <xf numFmtId="49" fontId="27" fillId="0" borderId="4" xfId="1" applyNumberFormat="1" applyFont="1" applyBorder="1" applyAlignment="1" applyProtection="1">
      <alignment horizontal="center" vertical="top"/>
      <protection locked="0"/>
    </xf>
    <xf numFmtId="41" fontId="27" fillId="0" borderId="4" xfId="1" applyNumberFormat="1" applyFont="1" applyBorder="1" applyAlignment="1" applyProtection="1">
      <alignment horizontal="center" vertical="top"/>
      <protection locked="0"/>
    </xf>
    <xf numFmtId="41" fontId="27" fillId="0" borderId="4" xfId="1" applyNumberFormat="1" applyFont="1" applyBorder="1" applyAlignment="1" applyProtection="1">
      <alignment horizontal="left" vertical="top"/>
      <protection locked="0"/>
    </xf>
    <xf numFmtId="166" fontId="26" fillId="4" borderId="5" xfId="1" applyNumberFormat="1" applyFont="1" applyFill="1" applyBorder="1" applyAlignment="1" applyProtection="1">
      <alignment horizontal="center" vertical="top"/>
      <protection locked="0"/>
    </xf>
    <xf numFmtId="164" fontId="26" fillId="5" borderId="1" xfId="2" applyNumberFormat="1" applyFont="1" applyFill="1" applyBorder="1" applyAlignment="1" applyProtection="1">
      <alignment horizontal="center" wrapText="1"/>
      <protection locked="0"/>
    </xf>
    <xf numFmtId="166" fontId="26" fillId="3" borderId="5" xfId="1" quotePrefix="1" applyNumberFormat="1" applyFont="1" applyFill="1" applyBorder="1" applyAlignment="1" applyProtection="1">
      <alignment horizontal="left" vertical="top" wrapText="1"/>
      <protection locked="0"/>
    </xf>
    <xf numFmtId="164" fontId="26" fillId="3" borderId="2" xfId="1" applyNumberFormat="1" applyFont="1" applyFill="1" applyBorder="1" applyAlignment="1" applyProtection="1">
      <alignment horizontal="center" vertical="top"/>
      <protection locked="0"/>
    </xf>
    <xf numFmtId="0" fontId="24" fillId="2" borderId="5" xfId="0" applyFont="1" applyFill="1" applyBorder="1" applyAlignment="1" applyProtection="1">
      <alignment horizontal="center" vertical="top" wrapText="1"/>
      <protection locked="0"/>
    </xf>
    <xf numFmtId="0" fontId="24" fillId="2" borderId="5" xfId="0" applyFont="1" applyFill="1" applyBorder="1" applyAlignment="1" applyProtection="1">
      <alignment horizontal="left" vertical="center"/>
      <protection locked="0"/>
    </xf>
    <xf numFmtId="0" fontId="24" fillId="7" borderId="9" xfId="0" applyFont="1" applyFill="1" applyBorder="1" applyAlignment="1" applyProtection="1">
      <alignment horizontal="left" vertical="top" wrapText="1"/>
      <protection locked="0"/>
    </xf>
    <xf numFmtId="0" fontId="24" fillId="5" borderId="9" xfId="0" applyFont="1" applyFill="1" applyBorder="1" applyAlignment="1" applyProtection="1">
      <alignment horizontal="left" vertical="center"/>
      <protection locked="0"/>
    </xf>
    <xf numFmtId="49" fontId="27" fillId="0" borderId="5" xfId="1" applyNumberFormat="1" applyFont="1" applyBorder="1" applyAlignment="1" applyProtection="1">
      <alignment horizontal="center" vertical="top" wrapText="1"/>
      <protection locked="0"/>
    </xf>
    <xf numFmtId="168" fontId="27" fillId="0" borderId="5" xfId="1" applyNumberFormat="1" applyFont="1" applyBorder="1" applyAlignment="1" applyProtection="1">
      <alignment horizontal="center" vertical="top"/>
      <protection locked="0"/>
    </xf>
    <xf numFmtId="0" fontId="21" fillId="0" borderId="2" xfId="22" applyFont="1" applyBorder="1" applyAlignment="1">
      <alignment horizontal="center" vertical="top"/>
    </xf>
    <xf numFmtId="0" fontId="21" fillId="0" borderId="2" xfId="22" applyFont="1" applyBorder="1" applyAlignment="1">
      <alignment horizontal="center" vertical="top" wrapText="1"/>
    </xf>
    <xf numFmtId="0" fontId="20" fillId="0" borderId="2" xfId="22" applyFont="1" applyBorder="1" applyAlignment="1">
      <alignment horizontal="center" vertical="top"/>
    </xf>
    <xf numFmtId="0" fontId="20" fillId="0" borderId="2" xfId="22" applyFont="1" applyBorder="1" applyAlignment="1">
      <alignment horizontal="center" vertical="top" wrapText="1"/>
    </xf>
    <xf numFmtId="17" fontId="20" fillId="0" borderId="7" xfId="22" quotePrefix="1" applyNumberFormat="1" applyFont="1" applyBorder="1" applyAlignment="1">
      <alignment horizontal="center" vertical="center" wrapText="1"/>
    </xf>
    <xf numFmtId="166" fontId="26" fillId="7" borderId="10" xfId="1" quotePrefix="1" applyNumberFormat="1" applyFont="1" applyFill="1" applyBorder="1" applyAlignment="1" applyProtection="1">
      <alignment horizontal="left" vertical="top" wrapText="1"/>
      <protection locked="0"/>
    </xf>
    <xf numFmtId="166" fontId="26" fillId="7" borderId="4" xfId="1" applyNumberFormat="1" applyFont="1" applyFill="1" applyBorder="1" applyAlignment="1" applyProtection="1">
      <alignment horizontal="center" vertical="top"/>
      <protection locked="0"/>
    </xf>
    <xf numFmtId="166" fontId="26" fillId="7" borderId="9" xfId="1" applyNumberFormat="1" applyFont="1" applyFill="1" applyBorder="1" applyAlignment="1" applyProtection="1">
      <alignment horizontal="center" vertical="top"/>
      <protection locked="0"/>
    </xf>
    <xf numFmtId="164" fontId="26" fillId="7" borderId="1" xfId="1" applyNumberFormat="1" applyFont="1" applyFill="1" applyBorder="1" applyAlignment="1" applyProtection="1">
      <alignment horizontal="center" vertical="top"/>
      <protection locked="0"/>
    </xf>
    <xf numFmtId="166" fontId="26" fillId="4" borderId="2" xfId="1" quotePrefix="1" applyNumberFormat="1" applyFont="1" applyFill="1" applyBorder="1" applyAlignment="1" applyProtection="1">
      <alignment horizontal="left" vertical="top" wrapText="1"/>
      <protection locked="0"/>
    </xf>
    <xf numFmtId="0" fontId="24" fillId="6" borderId="0" xfId="0" applyFont="1" applyFill="1" applyProtection="1">
      <protection locked="0"/>
    </xf>
    <xf numFmtId="0" fontId="25" fillId="6" borderId="0" xfId="0" applyFont="1" applyFill="1" applyProtection="1">
      <protection locked="0"/>
    </xf>
    <xf numFmtId="0" fontId="26" fillId="6" borderId="4" xfId="2" applyFont="1" applyFill="1" applyBorder="1" applyAlignment="1" applyProtection="1">
      <alignment horizontal="center" vertical="center" wrapText="1"/>
      <protection locked="0"/>
    </xf>
    <xf numFmtId="0" fontId="26" fillId="6" borderId="9" xfId="2" applyFont="1" applyFill="1" applyBorder="1" applyAlignment="1" applyProtection="1">
      <alignment horizontal="center" vertical="center" wrapText="1"/>
      <protection locked="0"/>
    </xf>
    <xf numFmtId="164" fontId="26" fillId="6" borderId="1" xfId="2" applyNumberFormat="1" applyFont="1" applyFill="1" applyBorder="1" applyAlignment="1" applyProtection="1">
      <alignment horizontal="center" wrapText="1"/>
      <protection locked="0"/>
    </xf>
    <xf numFmtId="0" fontId="26" fillId="0" borderId="3" xfId="2" applyFont="1" applyBorder="1" applyAlignment="1" applyProtection="1">
      <alignment horizontal="center" vertical="center" wrapText="1"/>
      <protection locked="0"/>
    </xf>
    <xf numFmtId="0" fontId="26" fillId="0" borderId="4" xfId="2" applyFont="1" applyBorder="1" applyAlignment="1" applyProtection="1">
      <alignment horizontal="center" vertical="center" wrapText="1"/>
      <protection locked="0"/>
    </xf>
    <xf numFmtId="0" fontId="26" fillId="0" borderId="5" xfId="2" applyFont="1" applyBorder="1" applyAlignment="1" applyProtection="1">
      <alignment horizontal="center" vertical="center" wrapText="1"/>
      <protection locked="0"/>
    </xf>
    <xf numFmtId="0" fontId="24" fillId="5" borderId="3" xfId="0" applyFont="1" applyFill="1" applyBorder="1" applyAlignment="1" applyProtection="1">
      <alignment horizontal="left" vertical="center"/>
      <protection locked="0"/>
    </xf>
    <xf numFmtId="0" fontId="24" fillId="5" borderId="4" xfId="0" applyFont="1" applyFill="1" applyBorder="1" applyAlignment="1" applyProtection="1">
      <alignment horizontal="left" vertical="center"/>
      <protection locked="0"/>
    </xf>
    <xf numFmtId="166" fontId="26" fillId="4" borderId="3" xfId="1" quotePrefix="1" applyNumberFormat="1" applyFont="1" applyFill="1" applyBorder="1" applyAlignment="1" applyProtection="1">
      <alignment horizontal="left" vertical="top" wrapText="1"/>
      <protection locked="0"/>
    </xf>
    <xf numFmtId="166" fontId="26" fillId="4" borderId="4" xfId="1" quotePrefix="1" applyNumberFormat="1" applyFont="1" applyFill="1" applyBorder="1" applyAlignment="1" applyProtection="1">
      <alignment horizontal="left" vertical="top" wrapText="1"/>
      <protection locked="0"/>
    </xf>
    <xf numFmtId="0" fontId="24" fillId="2" borderId="3" xfId="0" applyFont="1" applyFill="1" applyBorder="1" applyAlignment="1" applyProtection="1">
      <alignment horizontal="center" vertical="top" wrapText="1"/>
      <protection locked="0"/>
    </xf>
    <xf numFmtId="0" fontId="24" fillId="2" borderId="4" xfId="0" applyFont="1" applyFill="1" applyBorder="1" applyAlignment="1" applyProtection="1">
      <alignment horizontal="center" vertical="top" wrapText="1"/>
      <protection locked="0"/>
    </xf>
    <xf numFmtId="0" fontId="24" fillId="7" borderId="3" xfId="0" applyFont="1" applyFill="1" applyBorder="1" applyAlignment="1" applyProtection="1">
      <alignment horizontal="left" vertical="top" wrapText="1"/>
      <protection locked="0"/>
    </xf>
    <xf numFmtId="0" fontId="24" fillId="7" borderId="4" xfId="0" applyFont="1" applyFill="1" applyBorder="1" applyAlignment="1" applyProtection="1">
      <alignment horizontal="left" vertical="top" wrapText="1"/>
      <protection locked="0"/>
    </xf>
    <xf numFmtId="166" fontId="26" fillId="4" borderId="3" xfId="1" applyNumberFormat="1" applyFont="1" applyFill="1" applyBorder="1" applyAlignment="1" applyProtection="1">
      <alignment horizontal="center" vertical="top"/>
      <protection locked="0"/>
    </xf>
    <xf numFmtId="166" fontId="26" fillId="4" borderId="4" xfId="1" applyNumberFormat="1" applyFont="1" applyFill="1" applyBorder="1" applyAlignment="1" applyProtection="1">
      <alignment horizontal="center" vertical="top"/>
      <protection locked="0"/>
    </xf>
    <xf numFmtId="164" fontId="24" fillId="2" borderId="2" xfId="0" applyNumberFormat="1" applyFont="1" applyFill="1" applyBorder="1" applyAlignment="1" applyProtection="1">
      <alignment horizontal="center" vertical="top" wrapText="1"/>
      <protection locked="0"/>
    </xf>
    <xf numFmtId="0" fontId="24" fillId="2" borderId="2" xfId="0" applyFont="1" applyFill="1" applyBorder="1" applyAlignment="1" applyProtection="1">
      <alignment horizontal="center" vertical="top" wrapText="1"/>
      <protection locked="0"/>
    </xf>
    <xf numFmtId="164" fontId="27" fillId="0" borderId="2" xfId="1" applyNumberFormat="1" applyFont="1" applyBorder="1" applyAlignment="1" applyProtection="1">
      <alignment horizontal="center" vertical="top"/>
      <protection locked="0"/>
    </xf>
    <xf numFmtId="37" fontId="27" fillId="0" borderId="3" xfId="1" applyNumberFormat="1" applyFont="1" applyBorder="1" applyAlignment="1" applyProtection="1">
      <alignment horizontal="right" vertical="top" wrapText="1"/>
      <protection locked="0"/>
    </xf>
    <xf numFmtId="37" fontId="27" fillId="0" borderId="4" xfId="1" applyNumberFormat="1" applyFont="1" applyBorder="1" applyAlignment="1" applyProtection="1">
      <alignment horizontal="right" vertical="top" wrapText="1"/>
      <protection locked="0"/>
    </xf>
    <xf numFmtId="49" fontId="27" fillId="0" borderId="4" xfId="1" applyNumberFormat="1" applyFont="1" applyBorder="1" applyAlignment="1" applyProtection="1">
      <alignment horizontal="center" vertical="top" wrapText="1"/>
      <protection locked="0"/>
    </xf>
    <xf numFmtId="167" fontId="27" fillId="0" borderId="2" xfId="1" applyNumberFormat="1" applyFont="1" applyBorder="1" applyAlignment="1" applyProtection="1">
      <alignment horizontal="center" vertical="top"/>
      <protection locked="0"/>
    </xf>
    <xf numFmtId="166" fontId="26" fillId="3" borderId="3" xfId="1" quotePrefix="1" applyNumberFormat="1" applyFont="1" applyFill="1" applyBorder="1" applyAlignment="1" applyProtection="1">
      <alignment horizontal="left" vertical="top" wrapText="1"/>
      <protection locked="0"/>
    </xf>
    <xf numFmtId="166" fontId="26" fillId="3" borderId="4" xfId="1" quotePrefix="1" applyNumberFormat="1" applyFont="1" applyFill="1" applyBorder="1" applyAlignment="1" applyProtection="1">
      <alignment horizontal="left" vertical="top" wrapText="1"/>
      <protection locked="0"/>
    </xf>
    <xf numFmtId="0" fontId="24" fillId="2" borderId="3" xfId="0" applyFont="1" applyFill="1" applyBorder="1" applyAlignment="1" applyProtection="1">
      <alignment horizontal="left" vertical="center"/>
      <protection locked="0"/>
    </xf>
    <xf numFmtId="0" fontId="24" fillId="2" borderId="4" xfId="0" applyFont="1" applyFill="1" applyBorder="1" applyAlignment="1" applyProtection="1">
      <alignment horizontal="left" vertical="center"/>
      <protection locked="0"/>
    </xf>
    <xf numFmtId="0" fontId="24" fillId="2" borderId="5" xfId="0" applyFont="1" applyFill="1" applyBorder="1" applyAlignment="1" applyProtection="1">
      <alignment horizontal="center" vertical="top" wrapText="1"/>
      <protection locked="0"/>
    </xf>
    <xf numFmtId="167" fontId="27" fillId="0" borderId="3" xfId="1" applyNumberFormat="1" applyFont="1" applyBorder="1" applyAlignment="1" applyProtection="1">
      <alignment horizontal="center" vertical="top"/>
      <protection locked="0"/>
    </xf>
    <xf numFmtId="167" fontId="27" fillId="0" borderId="5" xfId="1" applyNumberFormat="1" applyFont="1" applyBorder="1" applyAlignment="1" applyProtection="1">
      <alignment horizontal="center" vertical="top"/>
      <protection locked="0"/>
    </xf>
    <xf numFmtId="164" fontId="24" fillId="2" borderId="3" xfId="0" applyNumberFormat="1" applyFont="1" applyFill="1" applyBorder="1" applyAlignment="1" applyProtection="1">
      <alignment horizontal="center" vertical="top" wrapText="1"/>
      <protection locked="0"/>
    </xf>
    <xf numFmtId="164" fontId="24" fillId="2" borderId="5" xfId="0" applyNumberFormat="1" applyFont="1" applyFill="1" applyBorder="1" applyAlignment="1" applyProtection="1">
      <alignment horizontal="center" vertical="top" wrapText="1"/>
      <protection locked="0"/>
    </xf>
    <xf numFmtId="0" fontId="20" fillId="0" borderId="8" xfId="22" applyFont="1" applyBorder="1" applyAlignment="1">
      <alignment horizontal="left" vertical="top" wrapText="1"/>
    </xf>
    <xf numFmtId="0" fontId="21" fillId="0" borderId="2" xfId="22" applyFont="1" applyBorder="1" applyAlignment="1">
      <alignment horizontal="left" vertical="top" wrapText="1"/>
    </xf>
    <xf numFmtId="0" fontId="20" fillId="0" borderId="2" xfId="22" applyFont="1" applyBorder="1" applyAlignment="1">
      <alignment horizontal="center" vertical="center" wrapText="1"/>
    </xf>
  </cellXfs>
  <cellStyles count="25">
    <cellStyle name="75" xfId="6" xr:uid="{00000000-0005-0000-0000-000000000000}"/>
    <cellStyle name="Comma" xfId="1" builtinId="3"/>
    <cellStyle name="Comma 2" xfId="7" xr:uid="{00000000-0005-0000-0000-000002000000}"/>
    <cellStyle name="Comma 3" xfId="8" xr:uid="{00000000-0005-0000-0000-000003000000}"/>
    <cellStyle name="Comma 4" xfId="9" xr:uid="{00000000-0005-0000-0000-000004000000}"/>
    <cellStyle name="Comma 5" xfId="10" xr:uid="{00000000-0005-0000-0000-000005000000}"/>
    <cellStyle name="Comma 6" xfId="21" xr:uid="{00000000-0005-0000-0000-000006000000}"/>
    <cellStyle name="Comma 7" xfId="23" xr:uid="{44E53E6F-E73C-4C6C-81A4-70E72B71226A}"/>
    <cellStyle name="Header1" xfId="11" xr:uid="{00000000-0005-0000-0000-000007000000}"/>
    <cellStyle name="Header2" xfId="12" xr:uid="{00000000-0005-0000-0000-000008000000}"/>
    <cellStyle name="Normal" xfId="0" builtinId="0"/>
    <cellStyle name="Normal 11" xfId="3" xr:uid="{00000000-0005-0000-0000-00000A000000}"/>
    <cellStyle name="Normal 2" xfId="4" xr:uid="{00000000-0005-0000-0000-00000B000000}"/>
    <cellStyle name="Normal 2 2" xfId="24" xr:uid="{1B14A5E1-960F-4B95-AE01-3472EDE890B9}"/>
    <cellStyle name="Normal 3" xfId="13" xr:uid="{00000000-0005-0000-0000-00000C000000}"/>
    <cellStyle name="Normal 4" xfId="22" xr:uid="{87739353-B3EA-4744-97B6-D365DA72A784}"/>
    <cellStyle name="Percent 2" xfId="5" xr:uid="{00000000-0005-0000-0000-00000D000000}"/>
    <cellStyle name="น้บะภฒ_95" xfId="14" xr:uid="{00000000-0005-0000-0000-00000E000000}"/>
    <cellStyle name="ปกติ 2" xfId="15" xr:uid="{00000000-0005-0000-0000-00000F000000}"/>
    <cellStyle name="ปกติ_แบบฟอร์มกรรมาธิการฯ 59-2 2" xfId="2" xr:uid="{00000000-0005-0000-0000-000010000000}"/>
    <cellStyle name="ฤธถ [0]_95" xfId="16" xr:uid="{00000000-0005-0000-0000-000011000000}"/>
    <cellStyle name="ฤธถ_95" xfId="17" xr:uid="{00000000-0005-0000-0000-000012000000}"/>
    <cellStyle name="ล๋ศญ [0]_95" xfId="18" xr:uid="{00000000-0005-0000-0000-000013000000}"/>
    <cellStyle name="ล๋ศญ_95" xfId="19" xr:uid="{00000000-0005-0000-0000-000014000000}"/>
    <cellStyle name="วฅมุ_4ฟ๙ฝวภ๛" xfId="20" xr:uid="{00000000-0005-0000-0000-000015000000}"/>
  </cellStyles>
  <dxfs count="0"/>
  <tableStyles count="0" defaultTableStyle="TableStyleMedium2" defaultPivotStyle="PivotStyleLight16"/>
  <colors>
    <mruColors>
      <color rgb="FFFFFFCC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86;&#3657;&#3629;&#3617;&#3641;&#3621;&#3585;&#3619;&#3619;&#3617;&#3634;&#3608;&#3636;&#3585;&#3634;&#3619;54\&#3629;&#3609;&#3640;&#3585;&#3619;&#3619;&#3617;&#3634;&#3608;&#3636;&#3585;&#3634;&#3619;&#3619;&#3623;&#3617;\&#3586;&#3657;&#3629;&#3617;&#3641;&#3621;&#3594;&#3637;&#3657;&#3649;&#3592;&#3591;&#3629;&#3609;&#3640;&#3585;&#3619;&#3619;&#3617;&#3634;&#3608;&#3636;&#3585;&#3634;&#3619;54edi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สารบัญ"/>
      <sheetName val="1"/>
      <sheetName val="2"/>
      <sheetName val="3"/>
      <sheetName val="4"/>
      <sheetName val="5"/>
      <sheetName val="6"/>
      <sheetName val="สรุป"/>
      <sheetName val="สรุป (2)"/>
      <sheetName val="สรุปผลงาน"/>
      <sheetName val="...xls)7."/>
      <sheetName val="ภาพรวม"/>
      <sheetName val="Sheet2"/>
      <sheetName val="สรุปดำเนินงาน"/>
      <sheetName val="รายละเอียดำเนินงาน"/>
      <sheetName val="8"/>
      <sheetName val="สรุปอบรมงบดำเนินงาน"/>
      <sheetName val="อบรม"/>
      <sheetName val="อัตรากำลัง"/>
      <sheetName val="อัตรากำลัง (2)"/>
      <sheetName val="จ้างเหมา"/>
      <sheetName val="ค่าใช้จ่าย"/>
      <sheetName val="ค่าตอบแทนรถ"/>
      <sheetName val="Sheet2 (2)"/>
      <sheetName val="สรุปอุดหนุน"/>
      <sheetName val="รายละเอียดอุดหนุน"/>
      <sheetName val="Sheet2 (3)"/>
      <sheetName val="สรุปรายจ่ายอื่น"/>
      <sheetName val="สรุปอบรมงบรายจ่ายอื่น"/>
      <sheetName val="อบรม (รายจ่ายอื่น)"/>
      <sheetName val="สรุปทปษ"/>
      <sheetName val="รถ"/>
      <sheetName val="ทปษ"/>
      <sheetName val="รายละเอียดรายจ่ายอื่น"/>
      <sheetName val="อบรมรายไตรมาส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0"/>
  <sheetViews>
    <sheetView tabSelected="1" zoomScaleNormal="100" zoomScaleSheetLayoutView="100" workbookViewId="0">
      <selection activeCell="S7" sqref="S7"/>
    </sheetView>
  </sheetViews>
  <sheetFormatPr defaultColWidth="9" defaultRowHeight="18"/>
  <cols>
    <col min="1" max="1" width="32.3984375" style="1" customWidth="1"/>
    <col min="2" max="2" width="9.69921875" style="1" customWidth="1"/>
    <col min="3" max="3" width="5.69921875" style="1" customWidth="1"/>
    <col min="4" max="4" width="2" style="1" customWidth="1"/>
    <col min="5" max="5" width="4.69921875" style="1" customWidth="1"/>
    <col min="6" max="6" width="3.59765625" style="1" customWidth="1"/>
    <col min="7" max="7" width="2" style="1" customWidth="1"/>
    <col min="8" max="8" width="4.3984375" style="1" customWidth="1"/>
    <col min="9" max="9" width="3.59765625" style="1" customWidth="1"/>
    <col min="10" max="10" width="1.8984375" style="1" customWidth="1"/>
    <col min="11" max="11" width="5.3984375" style="1" customWidth="1"/>
    <col min="12" max="12" width="5.8984375" style="1" customWidth="1"/>
    <col min="13" max="13" width="2.69921875" style="1" customWidth="1"/>
    <col min="14" max="14" width="2.5" style="1" customWidth="1"/>
    <col min="15" max="15" width="4" style="1" customWidth="1"/>
    <col min="16" max="16" width="6.5" style="1" customWidth="1"/>
    <col min="17" max="17" width="10" style="1" customWidth="1"/>
    <col min="18" max="36" width="9" style="1" customWidth="1"/>
    <col min="37" max="37" width="9.59765625" style="1" bestFit="1" customWidth="1"/>
    <col min="38" max="16384" width="9" style="1"/>
  </cols>
  <sheetData>
    <row r="1" spans="1:47" ht="21">
      <c r="A1" s="19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7" ht="20.25" customHeight="1">
      <c r="A2" s="21" t="s">
        <v>4</v>
      </c>
      <c r="B2" s="72" t="s">
        <v>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  <c r="Q2" s="22" t="s">
        <v>6</v>
      </c>
    </row>
    <row r="3" spans="1:47" ht="20.25" customHeight="1">
      <c r="A3" s="67" t="s">
        <v>73</v>
      </c>
      <c r="B3" s="6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71">
        <f>Q4+Q66</f>
        <v>0</v>
      </c>
    </row>
    <row r="4" spans="1:47" s="2" customFormat="1" ht="24.75" customHeight="1">
      <c r="A4" s="81" t="s">
        <v>74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53"/>
      <c r="Q4" s="23">
        <f>Q5+Q14+Q31+Q48+Q65</f>
        <v>0</v>
      </c>
    </row>
    <row r="5" spans="1:47" ht="20.25" customHeight="1">
      <c r="A5" s="94" t="s">
        <v>17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52"/>
      <c r="Q5" s="24">
        <f>Q6+Q10+Q13</f>
        <v>0</v>
      </c>
    </row>
    <row r="6" spans="1:47" s="3" customFormat="1" ht="85.5" customHeight="1">
      <c r="A6" s="25" t="s">
        <v>14</v>
      </c>
      <c r="B6" s="26" t="s">
        <v>2</v>
      </c>
      <c r="C6" s="86" t="s">
        <v>9</v>
      </c>
      <c r="D6" s="86"/>
      <c r="E6" s="86"/>
      <c r="F6" s="86" t="s">
        <v>15</v>
      </c>
      <c r="G6" s="86"/>
      <c r="H6" s="86"/>
      <c r="I6" s="86" t="s">
        <v>0</v>
      </c>
      <c r="J6" s="86"/>
      <c r="K6" s="86"/>
      <c r="L6" s="86" t="s">
        <v>1</v>
      </c>
      <c r="M6" s="86"/>
      <c r="N6" s="79" t="s">
        <v>3</v>
      </c>
      <c r="O6" s="96"/>
      <c r="P6" s="27" t="s">
        <v>50</v>
      </c>
      <c r="Q6" s="28">
        <f>SUM(Q7:Q9)</f>
        <v>0</v>
      </c>
    </row>
    <row r="7" spans="1:47" s="4" customFormat="1" ht="20.25" customHeight="1">
      <c r="A7" s="29" t="s">
        <v>11</v>
      </c>
      <c r="B7" s="30"/>
      <c r="C7" s="87"/>
      <c r="D7" s="87"/>
      <c r="E7" s="87"/>
      <c r="F7" s="87"/>
      <c r="G7" s="87"/>
      <c r="H7" s="87"/>
      <c r="I7" s="91"/>
      <c r="J7" s="91"/>
      <c r="K7" s="91"/>
      <c r="L7" s="91"/>
      <c r="M7" s="91"/>
      <c r="N7" s="97"/>
      <c r="O7" s="98"/>
      <c r="P7" s="56"/>
      <c r="Q7" s="31">
        <f>B7*L7*N7*P7</f>
        <v>0</v>
      </c>
    </row>
    <row r="8" spans="1:47" s="4" customFormat="1" ht="20.25" customHeight="1">
      <c r="A8" s="32" t="s">
        <v>16</v>
      </c>
      <c r="B8" s="30"/>
      <c r="C8" s="87"/>
      <c r="D8" s="87"/>
      <c r="E8" s="87"/>
      <c r="F8" s="87"/>
      <c r="G8" s="87"/>
      <c r="H8" s="87"/>
      <c r="I8" s="91"/>
      <c r="J8" s="91"/>
      <c r="K8" s="91"/>
      <c r="L8" s="91"/>
      <c r="M8" s="91"/>
      <c r="N8" s="97"/>
      <c r="O8" s="98"/>
      <c r="P8" s="56"/>
      <c r="Q8" s="31">
        <f t="shared" ref="Q8:Q9" si="0">B8*L8*N8*P8</f>
        <v>0</v>
      </c>
    </row>
    <row r="9" spans="1:47" s="4" customFormat="1" ht="20.25" customHeight="1">
      <c r="A9" s="32" t="s">
        <v>16</v>
      </c>
      <c r="B9" s="30"/>
      <c r="C9" s="87"/>
      <c r="D9" s="87"/>
      <c r="E9" s="87"/>
      <c r="F9" s="87"/>
      <c r="G9" s="87"/>
      <c r="H9" s="87"/>
      <c r="I9" s="91"/>
      <c r="J9" s="91"/>
      <c r="K9" s="91"/>
      <c r="L9" s="91"/>
      <c r="M9" s="91"/>
      <c r="N9" s="97"/>
      <c r="O9" s="98"/>
      <c r="P9" s="56"/>
      <c r="Q9" s="31">
        <f t="shared" si="0"/>
        <v>0</v>
      </c>
    </row>
    <row r="10" spans="1:47" ht="87" customHeight="1">
      <c r="A10" s="25" t="s">
        <v>7</v>
      </c>
      <c r="B10" s="33" t="s">
        <v>2</v>
      </c>
      <c r="C10" s="85" t="s">
        <v>9</v>
      </c>
      <c r="D10" s="85"/>
      <c r="E10" s="85"/>
      <c r="F10" s="86" t="s">
        <v>15</v>
      </c>
      <c r="G10" s="86"/>
      <c r="H10" s="86"/>
      <c r="I10" s="86" t="s">
        <v>0</v>
      </c>
      <c r="J10" s="86"/>
      <c r="K10" s="86"/>
      <c r="L10" s="86" t="s">
        <v>1</v>
      </c>
      <c r="M10" s="86"/>
      <c r="N10" s="99" t="s">
        <v>3</v>
      </c>
      <c r="O10" s="100"/>
      <c r="P10" s="51" t="s">
        <v>50</v>
      </c>
      <c r="Q10" s="28">
        <f>SUM(Q11:Q12)</f>
        <v>0</v>
      </c>
    </row>
    <row r="11" spans="1:47" s="4" customFormat="1" ht="20.25" customHeight="1">
      <c r="A11" s="32" t="s">
        <v>12</v>
      </c>
      <c r="B11" s="30"/>
      <c r="C11" s="85"/>
      <c r="D11" s="85"/>
      <c r="E11" s="85"/>
      <c r="F11" s="85"/>
      <c r="G11" s="85"/>
      <c r="H11" s="85"/>
      <c r="I11" s="85"/>
      <c r="J11" s="85"/>
      <c r="K11" s="85"/>
      <c r="L11" s="91"/>
      <c r="M11" s="91"/>
      <c r="N11" s="97"/>
      <c r="O11" s="98"/>
      <c r="P11" s="56"/>
      <c r="Q11" s="31">
        <f>B11*L11*N11*P11</f>
        <v>0</v>
      </c>
    </row>
    <row r="12" spans="1:47" s="4" customFormat="1" ht="20.25" customHeight="1">
      <c r="A12" s="32" t="s">
        <v>13</v>
      </c>
      <c r="B12" s="30"/>
      <c r="C12" s="85"/>
      <c r="D12" s="85"/>
      <c r="E12" s="85"/>
      <c r="F12" s="85"/>
      <c r="G12" s="85"/>
      <c r="H12" s="85"/>
      <c r="I12" s="85"/>
      <c r="J12" s="85"/>
      <c r="K12" s="85"/>
      <c r="L12" s="91"/>
      <c r="M12" s="91"/>
      <c r="N12" s="97"/>
      <c r="O12" s="98"/>
      <c r="P12" s="56"/>
      <c r="Q12" s="31">
        <f>B12*L12*N12*P12</f>
        <v>0</v>
      </c>
    </row>
    <row r="13" spans="1:47" ht="20.25" customHeight="1">
      <c r="A13" s="25" t="s">
        <v>8</v>
      </c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27"/>
      <c r="Q13" s="28">
        <f>Q14+Q31+Q48+Q65</f>
        <v>0</v>
      </c>
    </row>
    <row r="14" spans="1:47" s="5" customFormat="1" ht="20.25" customHeight="1">
      <c r="A14" s="77" t="s">
        <v>47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34"/>
      <c r="Q14" s="35">
        <f>SUM(Q15:Q30)</f>
        <v>0</v>
      </c>
    </row>
    <row r="15" spans="1:47" s="4" customFormat="1" ht="19.95" customHeight="1">
      <c r="A15" s="36" t="s">
        <v>29</v>
      </c>
      <c r="B15" s="37">
        <v>240</v>
      </c>
      <c r="C15" s="38" t="s">
        <v>19</v>
      </c>
      <c r="D15" s="38" t="s">
        <v>20</v>
      </c>
      <c r="E15" s="39"/>
      <c r="F15" s="40" t="s">
        <v>21</v>
      </c>
      <c r="G15" s="38" t="s">
        <v>20</v>
      </c>
      <c r="H15" s="39"/>
      <c r="I15" s="40" t="s">
        <v>22</v>
      </c>
      <c r="J15" s="38" t="s">
        <v>20</v>
      </c>
      <c r="K15" s="39"/>
      <c r="L15" s="38" t="s">
        <v>23</v>
      </c>
      <c r="M15" s="38"/>
      <c r="N15" s="38"/>
      <c r="O15" s="43"/>
      <c r="P15" s="41"/>
      <c r="Q15" s="42">
        <f>B15*E15*H15*K15</f>
        <v>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>
        <v>2800</v>
      </c>
      <c r="AL15" s="1">
        <v>1</v>
      </c>
      <c r="AM15" s="1">
        <v>4</v>
      </c>
      <c r="AN15" s="1">
        <v>4</v>
      </c>
      <c r="AO15" s="6">
        <f t="shared" ref="AO15:AO30" si="1">AK15*AL15*AM15*AN15</f>
        <v>44800</v>
      </c>
      <c r="AP15" s="1">
        <v>800</v>
      </c>
      <c r="AQ15" s="1">
        <v>3</v>
      </c>
      <c r="AR15" s="1">
        <v>10</v>
      </c>
      <c r="AS15" s="1">
        <v>4</v>
      </c>
      <c r="AT15" s="6">
        <f t="shared" ref="AT15:AT30" si="2">AP15*AQ15*AR15*AS15</f>
        <v>96000</v>
      </c>
      <c r="AU15" s="6">
        <f t="shared" ref="AU15:AU30" si="3">4800*4</f>
        <v>19200</v>
      </c>
    </row>
    <row r="16" spans="1:47" s="4" customFormat="1" ht="19.95" customHeight="1">
      <c r="A16" s="36" t="s">
        <v>30</v>
      </c>
      <c r="B16" s="37">
        <v>750</v>
      </c>
      <c r="C16" s="38" t="s">
        <v>19</v>
      </c>
      <c r="D16" s="38" t="s">
        <v>20</v>
      </c>
      <c r="E16" s="39"/>
      <c r="F16" s="40" t="s">
        <v>21</v>
      </c>
      <c r="G16" s="38" t="s">
        <v>20</v>
      </c>
      <c r="H16" s="39"/>
      <c r="I16" s="40" t="s">
        <v>24</v>
      </c>
      <c r="J16" s="38" t="s">
        <v>20</v>
      </c>
      <c r="K16" s="39"/>
      <c r="L16" s="38" t="s">
        <v>23</v>
      </c>
      <c r="M16" s="38"/>
      <c r="N16" s="38"/>
      <c r="O16" s="43"/>
      <c r="P16" s="41"/>
      <c r="Q16" s="42">
        <f>B16*E16*H16*K16</f>
        <v>0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>
        <v>2800</v>
      </c>
      <c r="AL16" s="1">
        <v>1</v>
      </c>
      <c r="AM16" s="1">
        <v>4</v>
      </c>
      <c r="AN16" s="1">
        <v>4</v>
      </c>
      <c r="AO16" s="6">
        <f t="shared" si="1"/>
        <v>44800</v>
      </c>
      <c r="AP16" s="1">
        <v>800</v>
      </c>
      <c r="AQ16" s="1">
        <v>3</v>
      </c>
      <c r="AR16" s="1">
        <v>10</v>
      </c>
      <c r="AS16" s="1">
        <v>4</v>
      </c>
      <c r="AT16" s="6">
        <f t="shared" si="2"/>
        <v>96000</v>
      </c>
      <c r="AU16" s="6">
        <f t="shared" si="3"/>
        <v>19200</v>
      </c>
    </row>
    <row r="17" spans="1:47" s="4" customFormat="1" ht="19.95" customHeight="1">
      <c r="A17" s="36" t="s">
        <v>42</v>
      </c>
      <c r="B17" s="37">
        <v>600</v>
      </c>
      <c r="C17" s="38" t="s">
        <v>19</v>
      </c>
      <c r="D17" s="38" t="s">
        <v>20</v>
      </c>
      <c r="E17" s="39"/>
      <c r="F17" s="40" t="s">
        <v>27</v>
      </c>
      <c r="G17" s="38" t="s">
        <v>20</v>
      </c>
      <c r="H17" s="39"/>
      <c r="I17" s="40" t="s">
        <v>22</v>
      </c>
      <c r="J17" s="38" t="s">
        <v>20</v>
      </c>
      <c r="K17" s="39"/>
      <c r="L17" s="40" t="s">
        <v>21</v>
      </c>
      <c r="M17" s="38" t="s">
        <v>20</v>
      </c>
      <c r="N17" s="39"/>
      <c r="O17" s="38" t="s">
        <v>23</v>
      </c>
      <c r="P17" s="55"/>
      <c r="Q17" s="42">
        <f>B17*E17*H17*K17*N17</f>
        <v>0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>
        <v>2800</v>
      </c>
      <c r="AL17" s="1">
        <v>1</v>
      </c>
      <c r="AM17" s="1">
        <v>4</v>
      </c>
      <c r="AN17" s="1">
        <v>4</v>
      </c>
      <c r="AO17" s="6">
        <f t="shared" ref="AO17" si="4">AK17*AL17*AM17*AN17</f>
        <v>44800</v>
      </c>
      <c r="AP17" s="1">
        <v>800</v>
      </c>
      <c r="AQ17" s="1">
        <v>3</v>
      </c>
      <c r="AR17" s="1">
        <v>10</v>
      </c>
      <c r="AS17" s="1">
        <v>4</v>
      </c>
      <c r="AT17" s="6">
        <f t="shared" ref="AT17" si="5">AP17*AQ17*AR17*AS17</f>
        <v>96000</v>
      </c>
      <c r="AU17" s="6">
        <f t="shared" si="3"/>
        <v>19200</v>
      </c>
    </row>
    <row r="18" spans="1:47" s="4" customFormat="1" ht="19.95" customHeight="1">
      <c r="A18" s="36" t="s">
        <v>41</v>
      </c>
      <c r="B18" s="37">
        <v>1200</v>
      </c>
      <c r="C18" s="38" t="s">
        <v>19</v>
      </c>
      <c r="D18" s="38" t="s">
        <v>20</v>
      </c>
      <c r="E18" s="39"/>
      <c r="F18" s="40" t="s">
        <v>27</v>
      </c>
      <c r="G18" s="38" t="s">
        <v>20</v>
      </c>
      <c r="H18" s="39"/>
      <c r="I18" s="40" t="s">
        <v>22</v>
      </c>
      <c r="J18" s="38" t="s">
        <v>20</v>
      </c>
      <c r="K18" s="39"/>
      <c r="L18" s="40" t="s">
        <v>21</v>
      </c>
      <c r="M18" s="38" t="s">
        <v>20</v>
      </c>
      <c r="N18" s="39"/>
      <c r="O18" s="38" t="s">
        <v>23</v>
      </c>
      <c r="P18" s="55"/>
      <c r="Q18" s="42">
        <f>B18*E18*H18*K18*N18</f>
        <v>0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>
        <v>2800</v>
      </c>
      <c r="AL18" s="1">
        <v>1</v>
      </c>
      <c r="AM18" s="1">
        <v>4</v>
      </c>
      <c r="AN18" s="1">
        <v>4</v>
      </c>
      <c r="AO18" s="6">
        <f t="shared" si="1"/>
        <v>44800</v>
      </c>
      <c r="AP18" s="1">
        <v>800</v>
      </c>
      <c r="AQ18" s="1">
        <v>3</v>
      </c>
      <c r="AR18" s="1">
        <v>10</v>
      </c>
      <c r="AS18" s="1">
        <v>4</v>
      </c>
      <c r="AT18" s="6">
        <f t="shared" si="2"/>
        <v>96000</v>
      </c>
      <c r="AU18" s="6">
        <f t="shared" si="3"/>
        <v>19200</v>
      </c>
    </row>
    <row r="19" spans="1:47" s="4" customFormat="1" ht="19.95" customHeight="1">
      <c r="A19" s="36" t="s">
        <v>44</v>
      </c>
      <c r="B19" s="37">
        <v>700</v>
      </c>
      <c r="C19" s="38" t="s">
        <v>19</v>
      </c>
      <c r="D19" s="38" t="s">
        <v>20</v>
      </c>
      <c r="E19" s="39"/>
      <c r="F19" s="40" t="s">
        <v>21</v>
      </c>
      <c r="G19" s="38" t="s">
        <v>20</v>
      </c>
      <c r="H19" s="39"/>
      <c r="I19" s="40" t="s">
        <v>22</v>
      </c>
      <c r="J19" s="38" t="s">
        <v>20</v>
      </c>
      <c r="K19" s="39"/>
      <c r="L19" s="38" t="s">
        <v>23</v>
      </c>
      <c r="M19" s="38"/>
      <c r="N19" s="38"/>
      <c r="O19" s="43"/>
      <c r="P19" s="41"/>
      <c r="Q19" s="42">
        <f>B19*E19*H19*K19</f>
        <v>0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>
        <v>2800</v>
      </c>
      <c r="AL19" s="1">
        <v>1</v>
      </c>
      <c r="AM19" s="1">
        <v>4</v>
      </c>
      <c r="AN19" s="1">
        <v>4</v>
      </c>
      <c r="AO19" s="6">
        <f t="shared" si="1"/>
        <v>44800</v>
      </c>
      <c r="AP19" s="1">
        <v>800</v>
      </c>
      <c r="AQ19" s="1">
        <v>3</v>
      </c>
      <c r="AR19" s="1">
        <v>10</v>
      </c>
      <c r="AS19" s="1">
        <v>4</v>
      </c>
      <c r="AT19" s="6">
        <f t="shared" si="2"/>
        <v>96000</v>
      </c>
      <c r="AU19" s="6">
        <f t="shared" si="3"/>
        <v>19200</v>
      </c>
    </row>
    <row r="20" spans="1:47" s="4" customFormat="1" ht="19.95" customHeight="1">
      <c r="A20" s="36" t="s">
        <v>45</v>
      </c>
      <c r="B20" s="37">
        <v>50</v>
      </c>
      <c r="C20" s="38" t="s">
        <v>19</v>
      </c>
      <c r="D20" s="38" t="s">
        <v>20</v>
      </c>
      <c r="E20" s="39"/>
      <c r="F20" s="40" t="s">
        <v>21</v>
      </c>
      <c r="G20" s="38" t="s">
        <v>20</v>
      </c>
      <c r="H20" s="39"/>
      <c r="I20" s="40" t="s">
        <v>43</v>
      </c>
      <c r="J20" s="38" t="s">
        <v>20</v>
      </c>
      <c r="K20" s="39"/>
      <c r="L20" s="38" t="s">
        <v>23</v>
      </c>
      <c r="M20" s="38"/>
      <c r="N20" s="38"/>
      <c r="O20" s="43"/>
      <c r="P20" s="41"/>
      <c r="Q20" s="42">
        <f>B20*E20*H20*K20</f>
        <v>0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>
        <v>2800</v>
      </c>
      <c r="AL20" s="1">
        <v>1</v>
      </c>
      <c r="AM20" s="1">
        <v>4</v>
      </c>
      <c r="AN20" s="1">
        <v>4</v>
      </c>
      <c r="AO20" s="6">
        <f t="shared" ref="AO20" si="6">AK20*AL20*AM20*AN20</f>
        <v>44800</v>
      </c>
      <c r="AP20" s="1">
        <v>800</v>
      </c>
      <c r="AQ20" s="1">
        <v>3</v>
      </c>
      <c r="AR20" s="1">
        <v>10</v>
      </c>
      <c r="AS20" s="1">
        <v>4</v>
      </c>
      <c r="AT20" s="6">
        <f t="shared" ref="AT20" si="7">AP20*AQ20*AR20*AS20</f>
        <v>96000</v>
      </c>
      <c r="AU20" s="6">
        <f t="shared" si="3"/>
        <v>19200</v>
      </c>
    </row>
    <row r="21" spans="1:47" s="4" customFormat="1" ht="19.95" customHeight="1">
      <c r="A21" s="36" t="s">
        <v>31</v>
      </c>
      <c r="B21" s="37">
        <v>400</v>
      </c>
      <c r="C21" s="38" t="s">
        <v>19</v>
      </c>
      <c r="D21" s="38" t="s">
        <v>20</v>
      </c>
      <c r="E21" s="39"/>
      <c r="F21" s="40" t="s">
        <v>21</v>
      </c>
      <c r="G21" s="38" t="s">
        <v>20</v>
      </c>
      <c r="H21" s="39"/>
      <c r="I21" s="40" t="s">
        <v>23</v>
      </c>
      <c r="J21" s="40"/>
      <c r="K21" s="39"/>
      <c r="L21" s="38"/>
      <c r="M21" s="43"/>
      <c r="N21" s="43"/>
      <c r="O21" s="43"/>
      <c r="P21" s="41"/>
      <c r="Q21" s="42">
        <f>B21*E21*H21</f>
        <v>0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>
        <v>2800</v>
      </c>
      <c r="AL21" s="1">
        <v>1</v>
      </c>
      <c r="AM21" s="1">
        <v>4</v>
      </c>
      <c r="AN21" s="1">
        <v>4</v>
      </c>
      <c r="AO21" s="6">
        <f t="shared" si="1"/>
        <v>44800</v>
      </c>
      <c r="AP21" s="1">
        <v>800</v>
      </c>
      <c r="AQ21" s="1">
        <v>3</v>
      </c>
      <c r="AR21" s="1">
        <v>10</v>
      </c>
      <c r="AS21" s="1">
        <v>4</v>
      </c>
      <c r="AT21" s="6">
        <f t="shared" si="2"/>
        <v>96000</v>
      </c>
      <c r="AU21" s="6">
        <f t="shared" si="3"/>
        <v>19200</v>
      </c>
    </row>
    <row r="22" spans="1:47" s="4" customFormat="1" ht="19.95" customHeight="1">
      <c r="A22" s="36" t="s">
        <v>32</v>
      </c>
      <c r="B22" s="37">
        <v>2800</v>
      </c>
      <c r="C22" s="38" t="s">
        <v>19</v>
      </c>
      <c r="D22" s="38" t="s">
        <v>20</v>
      </c>
      <c r="E22" s="39"/>
      <c r="F22" s="40" t="s">
        <v>25</v>
      </c>
      <c r="G22" s="38" t="s">
        <v>20</v>
      </c>
      <c r="H22" s="39"/>
      <c r="I22" s="40" t="s">
        <v>22</v>
      </c>
      <c r="J22" s="38" t="s">
        <v>20</v>
      </c>
      <c r="K22" s="39"/>
      <c r="L22" s="38" t="s">
        <v>23</v>
      </c>
      <c r="M22" s="43"/>
      <c r="N22" s="43"/>
      <c r="O22" s="43"/>
      <c r="P22" s="41"/>
      <c r="Q22" s="42">
        <f>B22*E22*H22*K22</f>
        <v>0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>
        <v>2800</v>
      </c>
      <c r="AL22" s="1">
        <v>1</v>
      </c>
      <c r="AM22" s="1">
        <v>4</v>
      </c>
      <c r="AN22" s="1">
        <v>4</v>
      </c>
      <c r="AO22" s="6">
        <f t="shared" si="1"/>
        <v>44800</v>
      </c>
      <c r="AP22" s="1">
        <v>800</v>
      </c>
      <c r="AQ22" s="1">
        <v>3</v>
      </c>
      <c r="AR22" s="1">
        <v>10</v>
      </c>
      <c r="AS22" s="1">
        <v>4</v>
      </c>
      <c r="AT22" s="6">
        <f t="shared" si="2"/>
        <v>96000</v>
      </c>
      <c r="AU22" s="6">
        <f t="shared" si="3"/>
        <v>19200</v>
      </c>
    </row>
    <row r="23" spans="1:47" s="4" customFormat="1" ht="19.95" customHeight="1">
      <c r="A23" s="36" t="s">
        <v>33</v>
      </c>
      <c r="B23" s="37">
        <v>13400</v>
      </c>
      <c r="C23" s="38" t="s">
        <v>19</v>
      </c>
      <c r="D23" s="38" t="s">
        <v>20</v>
      </c>
      <c r="E23" s="39"/>
      <c r="F23" s="40" t="s">
        <v>25</v>
      </c>
      <c r="G23" s="38" t="s">
        <v>20</v>
      </c>
      <c r="H23" s="39"/>
      <c r="I23" s="40" t="s">
        <v>22</v>
      </c>
      <c r="J23" s="38" t="s">
        <v>20</v>
      </c>
      <c r="K23" s="39"/>
      <c r="L23" s="38" t="s">
        <v>23</v>
      </c>
      <c r="M23" s="43"/>
      <c r="N23" s="43"/>
      <c r="O23" s="43"/>
      <c r="P23" s="41"/>
      <c r="Q23" s="42">
        <f>B23*E23*H23*K23</f>
        <v>0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>
        <v>2800</v>
      </c>
      <c r="AL23" s="1">
        <v>1</v>
      </c>
      <c r="AM23" s="1">
        <v>4</v>
      </c>
      <c r="AN23" s="1">
        <v>4</v>
      </c>
      <c r="AO23" s="6">
        <f t="shared" si="1"/>
        <v>44800</v>
      </c>
      <c r="AP23" s="1">
        <v>800</v>
      </c>
      <c r="AQ23" s="1">
        <v>3</v>
      </c>
      <c r="AR23" s="1">
        <v>10</v>
      </c>
      <c r="AS23" s="1">
        <v>4</v>
      </c>
      <c r="AT23" s="6">
        <f t="shared" si="2"/>
        <v>96000</v>
      </c>
      <c r="AU23" s="6">
        <f t="shared" si="3"/>
        <v>19200</v>
      </c>
    </row>
    <row r="24" spans="1:47" s="4" customFormat="1" ht="19.95" customHeight="1">
      <c r="A24" s="36" t="s">
        <v>34</v>
      </c>
      <c r="B24" s="37">
        <v>1000</v>
      </c>
      <c r="C24" s="38" t="s">
        <v>19</v>
      </c>
      <c r="D24" s="38" t="s">
        <v>20</v>
      </c>
      <c r="E24" s="39"/>
      <c r="F24" s="40" t="s">
        <v>22</v>
      </c>
      <c r="G24" s="38" t="s">
        <v>20</v>
      </c>
      <c r="H24" s="39"/>
      <c r="I24" s="40" t="s">
        <v>23</v>
      </c>
      <c r="J24" s="40"/>
      <c r="K24" s="39"/>
      <c r="L24" s="38"/>
      <c r="M24" s="43"/>
      <c r="N24" s="43"/>
      <c r="O24" s="43"/>
      <c r="P24" s="41"/>
      <c r="Q24" s="42">
        <f>B24*E24*H24</f>
        <v>0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>
        <v>2800</v>
      </c>
      <c r="AL24" s="1">
        <v>1</v>
      </c>
      <c r="AM24" s="1">
        <v>4</v>
      </c>
      <c r="AN24" s="1">
        <v>4</v>
      </c>
      <c r="AO24" s="6">
        <f t="shared" si="1"/>
        <v>44800</v>
      </c>
      <c r="AP24" s="1">
        <v>800</v>
      </c>
      <c r="AQ24" s="1">
        <v>3</v>
      </c>
      <c r="AR24" s="1">
        <v>10</v>
      </c>
      <c r="AS24" s="1">
        <v>4</v>
      </c>
      <c r="AT24" s="6">
        <f t="shared" si="2"/>
        <v>96000</v>
      </c>
      <c r="AU24" s="6">
        <f t="shared" si="3"/>
        <v>19200</v>
      </c>
    </row>
    <row r="25" spans="1:47" s="4" customFormat="1" ht="19.95" customHeight="1">
      <c r="A25" s="36" t="s">
        <v>40</v>
      </c>
      <c r="B25" s="37">
        <v>70</v>
      </c>
      <c r="C25" s="38" t="s">
        <v>19</v>
      </c>
      <c r="D25" s="38" t="s">
        <v>20</v>
      </c>
      <c r="E25" s="39"/>
      <c r="F25" s="40" t="s">
        <v>21</v>
      </c>
      <c r="G25" s="38" t="s">
        <v>20</v>
      </c>
      <c r="H25" s="39"/>
      <c r="I25" s="40" t="s">
        <v>23</v>
      </c>
      <c r="J25" s="40"/>
      <c r="K25" s="39"/>
      <c r="L25" s="38"/>
      <c r="M25" s="43"/>
      <c r="N25" s="43"/>
      <c r="O25" s="43"/>
      <c r="P25" s="41"/>
      <c r="Q25" s="42">
        <f>B25*E25*H25</f>
        <v>0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>
        <v>2800</v>
      </c>
      <c r="AL25" s="1">
        <v>1</v>
      </c>
      <c r="AM25" s="1">
        <v>4</v>
      </c>
      <c r="AN25" s="1">
        <v>4</v>
      </c>
      <c r="AO25" s="6">
        <f t="shared" ref="AO25" si="8">AK25*AL25*AM25*AN25</f>
        <v>44800</v>
      </c>
      <c r="AP25" s="1">
        <v>800</v>
      </c>
      <c r="AQ25" s="1">
        <v>3</v>
      </c>
      <c r="AR25" s="1">
        <v>10</v>
      </c>
      <c r="AS25" s="1">
        <v>4</v>
      </c>
      <c r="AT25" s="6">
        <f t="shared" ref="AT25" si="9">AP25*AQ25*AR25*AS25</f>
        <v>96000</v>
      </c>
      <c r="AU25" s="6">
        <f t="shared" si="3"/>
        <v>19200</v>
      </c>
    </row>
    <row r="26" spans="1:47" s="4" customFormat="1" ht="19.95" customHeight="1">
      <c r="A26" s="36" t="s">
        <v>35</v>
      </c>
      <c r="B26" s="37"/>
      <c r="C26" s="38" t="s">
        <v>19</v>
      </c>
      <c r="D26" s="38" t="s">
        <v>20</v>
      </c>
      <c r="E26" s="38"/>
      <c r="F26" s="44" t="s">
        <v>23</v>
      </c>
      <c r="G26" s="43"/>
      <c r="H26" s="43"/>
      <c r="I26" s="43"/>
      <c r="J26" s="43"/>
      <c r="K26" s="43"/>
      <c r="L26" s="43"/>
      <c r="M26" s="43"/>
      <c r="N26" s="43"/>
      <c r="O26" s="43"/>
      <c r="P26" s="41"/>
      <c r="Q26" s="42">
        <f>B26*E26</f>
        <v>0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>
        <v>2800</v>
      </c>
      <c r="AL26" s="1">
        <v>1</v>
      </c>
      <c r="AM26" s="1">
        <v>4</v>
      </c>
      <c r="AN26" s="1">
        <v>4</v>
      </c>
      <c r="AO26" s="6">
        <f t="shared" si="1"/>
        <v>44800</v>
      </c>
      <c r="AP26" s="1">
        <v>800</v>
      </c>
      <c r="AQ26" s="1">
        <v>3</v>
      </c>
      <c r="AR26" s="1">
        <v>10</v>
      </c>
      <c r="AS26" s="1">
        <v>4</v>
      </c>
      <c r="AT26" s="6">
        <f t="shared" si="2"/>
        <v>96000</v>
      </c>
      <c r="AU26" s="6">
        <f t="shared" si="3"/>
        <v>19200</v>
      </c>
    </row>
    <row r="27" spans="1:47" s="4" customFormat="1" ht="19.95" customHeight="1">
      <c r="A27" s="36" t="s">
        <v>36</v>
      </c>
      <c r="B27" s="37">
        <v>300</v>
      </c>
      <c r="C27" s="38" t="s">
        <v>19</v>
      </c>
      <c r="D27" s="38" t="s">
        <v>20</v>
      </c>
      <c r="E27" s="39"/>
      <c r="F27" s="40" t="s">
        <v>21</v>
      </c>
      <c r="G27" s="38" t="s">
        <v>20</v>
      </c>
      <c r="H27" s="39"/>
      <c r="I27" s="40" t="s">
        <v>22</v>
      </c>
      <c r="J27" s="43"/>
      <c r="K27" s="43"/>
      <c r="L27" s="43"/>
      <c r="M27" s="43"/>
      <c r="N27" s="43"/>
      <c r="O27" s="43"/>
      <c r="P27" s="41"/>
      <c r="Q27" s="42">
        <f>B27*E27*H27</f>
        <v>0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>
        <v>2800</v>
      </c>
      <c r="AL27" s="1">
        <v>1</v>
      </c>
      <c r="AM27" s="1">
        <v>4</v>
      </c>
      <c r="AN27" s="1">
        <v>4</v>
      </c>
      <c r="AO27" s="6">
        <f t="shared" si="1"/>
        <v>44800</v>
      </c>
      <c r="AP27" s="1">
        <v>800</v>
      </c>
      <c r="AQ27" s="1">
        <v>3</v>
      </c>
      <c r="AR27" s="1">
        <v>10</v>
      </c>
      <c r="AS27" s="1">
        <v>4</v>
      </c>
      <c r="AT27" s="6">
        <f t="shared" si="2"/>
        <v>96000</v>
      </c>
      <c r="AU27" s="6">
        <f t="shared" si="3"/>
        <v>19200</v>
      </c>
    </row>
    <row r="28" spans="1:47" s="4" customFormat="1" ht="19.95" customHeight="1">
      <c r="A28" s="36" t="s">
        <v>37</v>
      </c>
      <c r="B28" s="37">
        <v>15000</v>
      </c>
      <c r="C28" s="38" t="s">
        <v>19</v>
      </c>
      <c r="D28" s="38" t="s">
        <v>20</v>
      </c>
      <c r="E28" s="39"/>
      <c r="F28" s="40" t="s">
        <v>21</v>
      </c>
      <c r="G28" s="38" t="s">
        <v>20</v>
      </c>
      <c r="H28" s="39"/>
      <c r="I28" s="45" t="s">
        <v>26</v>
      </c>
      <c r="J28" s="43"/>
      <c r="K28" s="43"/>
      <c r="L28" s="43"/>
      <c r="M28" s="43"/>
      <c r="N28" s="43"/>
      <c r="O28" s="43"/>
      <c r="P28" s="41"/>
      <c r="Q28" s="42">
        <f>B28*E28*H28</f>
        <v>0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>
        <v>2800</v>
      </c>
      <c r="AL28" s="1">
        <v>1</v>
      </c>
      <c r="AM28" s="1">
        <v>4</v>
      </c>
      <c r="AN28" s="1">
        <v>4</v>
      </c>
      <c r="AO28" s="6">
        <f t="shared" si="1"/>
        <v>44800</v>
      </c>
      <c r="AP28" s="1">
        <v>800</v>
      </c>
      <c r="AQ28" s="1">
        <v>3</v>
      </c>
      <c r="AR28" s="1">
        <v>10</v>
      </c>
      <c r="AS28" s="1">
        <v>4</v>
      </c>
      <c r="AT28" s="6">
        <f t="shared" si="2"/>
        <v>96000</v>
      </c>
      <c r="AU28" s="6">
        <f t="shared" si="3"/>
        <v>19200</v>
      </c>
    </row>
    <row r="29" spans="1:47" s="4" customFormat="1" ht="19.95" customHeight="1">
      <c r="A29" s="36" t="s">
        <v>38</v>
      </c>
      <c r="B29" s="37"/>
      <c r="C29" s="38" t="s">
        <v>19</v>
      </c>
      <c r="D29" s="38" t="s">
        <v>20</v>
      </c>
      <c r="E29" s="39"/>
      <c r="F29" s="40" t="s">
        <v>23</v>
      </c>
      <c r="G29" s="38" t="s">
        <v>20</v>
      </c>
      <c r="H29" s="39"/>
      <c r="I29" s="46" t="s">
        <v>28</v>
      </c>
      <c r="J29" s="43"/>
      <c r="K29" s="43"/>
      <c r="L29" s="43"/>
      <c r="M29" s="43"/>
      <c r="N29" s="43"/>
      <c r="O29" s="43"/>
      <c r="P29" s="41"/>
      <c r="Q29" s="42">
        <f>B29*E29*H29</f>
        <v>0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>
        <v>2800</v>
      </c>
      <c r="AL29" s="1">
        <v>1</v>
      </c>
      <c r="AM29" s="1">
        <v>4</v>
      </c>
      <c r="AN29" s="1">
        <v>4</v>
      </c>
      <c r="AO29" s="6">
        <f t="shared" si="1"/>
        <v>44800</v>
      </c>
      <c r="AP29" s="1">
        <v>800</v>
      </c>
      <c r="AQ29" s="1">
        <v>3</v>
      </c>
      <c r="AR29" s="1">
        <v>10</v>
      </c>
      <c r="AS29" s="1">
        <v>4</v>
      </c>
      <c r="AT29" s="6">
        <f t="shared" si="2"/>
        <v>96000</v>
      </c>
      <c r="AU29" s="6">
        <f t="shared" si="3"/>
        <v>19200</v>
      </c>
    </row>
    <row r="30" spans="1:47" s="4" customFormat="1" ht="19.95" customHeight="1">
      <c r="A30" s="36" t="s">
        <v>39</v>
      </c>
      <c r="B30" s="88"/>
      <c r="C30" s="89"/>
      <c r="D30" s="90" t="s">
        <v>19</v>
      </c>
      <c r="E30" s="90"/>
      <c r="F30" s="90"/>
      <c r="G30" s="38" t="s">
        <v>20</v>
      </c>
      <c r="H30" s="39"/>
      <c r="I30" s="38" t="s">
        <v>23</v>
      </c>
      <c r="J30" s="43"/>
      <c r="K30" s="43"/>
      <c r="L30" s="43"/>
      <c r="M30" s="43"/>
      <c r="N30" s="43"/>
      <c r="O30" s="43"/>
      <c r="P30" s="41"/>
      <c r="Q30" s="42">
        <f>B30*H30</f>
        <v>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>
        <v>2800</v>
      </c>
      <c r="AL30" s="1">
        <v>1</v>
      </c>
      <c r="AM30" s="1">
        <v>4</v>
      </c>
      <c r="AN30" s="1">
        <v>4</v>
      </c>
      <c r="AO30" s="6">
        <f t="shared" si="1"/>
        <v>44800</v>
      </c>
      <c r="AP30" s="1">
        <v>800</v>
      </c>
      <c r="AQ30" s="1">
        <v>3</v>
      </c>
      <c r="AR30" s="1">
        <v>10</v>
      </c>
      <c r="AS30" s="1">
        <v>4</v>
      </c>
      <c r="AT30" s="6">
        <f t="shared" si="2"/>
        <v>96000</v>
      </c>
      <c r="AU30" s="6">
        <f t="shared" si="3"/>
        <v>19200</v>
      </c>
    </row>
    <row r="31" spans="1:47" s="5" customFormat="1" ht="20.25" customHeight="1">
      <c r="A31" s="77" t="s">
        <v>48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34"/>
      <c r="Q31" s="35">
        <f>SUM(Q32:Q47)</f>
        <v>0</v>
      </c>
    </row>
    <row r="32" spans="1:47" s="4" customFormat="1" ht="19.95" customHeight="1">
      <c r="A32" s="36" t="s">
        <v>29</v>
      </c>
      <c r="B32" s="37">
        <v>240</v>
      </c>
      <c r="C32" s="38" t="s">
        <v>19</v>
      </c>
      <c r="D32" s="38" t="s">
        <v>20</v>
      </c>
      <c r="E32" s="39"/>
      <c r="F32" s="40" t="s">
        <v>21</v>
      </c>
      <c r="G32" s="38" t="s">
        <v>20</v>
      </c>
      <c r="H32" s="39"/>
      <c r="I32" s="40" t="s">
        <v>22</v>
      </c>
      <c r="J32" s="38" t="s">
        <v>20</v>
      </c>
      <c r="K32" s="39"/>
      <c r="L32" s="38" t="s">
        <v>23</v>
      </c>
      <c r="M32" s="38"/>
      <c r="N32" s="38"/>
      <c r="O32" s="43"/>
      <c r="P32" s="41"/>
      <c r="Q32" s="42">
        <f>B32*E32*H32*K32</f>
        <v>0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>
        <v>2800</v>
      </c>
      <c r="AL32" s="1">
        <v>1</v>
      </c>
      <c r="AM32" s="1">
        <v>4</v>
      </c>
      <c r="AN32" s="1">
        <v>4</v>
      </c>
      <c r="AO32" s="6">
        <f t="shared" ref="AO32:AO47" si="10">AK32*AL32*AM32*AN32</f>
        <v>44800</v>
      </c>
      <c r="AP32" s="1">
        <v>800</v>
      </c>
      <c r="AQ32" s="1">
        <v>3</v>
      </c>
      <c r="AR32" s="1">
        <v>10</v>
      </c>
      <c r="AS32" s="1">
        <v>4</v>
      </c>
      <c r="AT32" s="6">
        <f t="shared" ref="AT32:AT47" si="11">AP32*AQ32*AR32*AS32</f>
        <v>96000</v>
      </c>
      <c r="AU32" s="6">
        <f t="shared" ref="AU32:AU47" si="12">4800*4</f>
        <v>19200</v>
      </c>
    </row>
    <row r="33" spans="1:47" s="4" customFormat="1" ht="19.95" customHeight="1">
      <c r="A33" s="36" t="s">
        <v>30</v>
      </c>
      <c r="B33" s="37">
        <v>750</v>
      </c>
      <c r="C33" s="38" t="s">
        <v>19</v>
      </c>
      <c r="D33" s="38" t="s">
        <v>20</v>
      </c>
      <c r="E33" s="39"/>
      <c r="F33" s="40" t="s">
        <v>21</v>
      </c>
      <c r="G33" s="38" t="s">
        <v>20</v>
      </c>
      <c r="H33" s="39"/>
      <c r="I33" s="40" t="s">
        <v>24</v>
      </c>
      <c r="J33" s="38" t="s">
        <v>20</v>
      </c>
      <c r="K33" s="39"/>
      <c r="L33" s="38" t="s">
        <v>23</v>
      </c>
      <c r="M33" s="38"/>
      <c r="N33" s="38"/>
      <c r="O33" s="43"/>
      <c r="P33" s="41"/>
      <c r="Q33" s="42">
        <f>B33*E33*H33*K33</f>
        <v>0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>
        <v>2800</v>
      </c>
      <c r="AL33" s="1">
        <v>1</v>
      </c>
      <c r="AM33" s="1">
        <v>4</v>
      </c>
      <c r="AN33" s="1">
        <v>4</v>
      </c>
      <c r="AO33" s="6">
        <f t="shared" si="10"/>
        <v>44800</v>
      </c>
      <c r="AP33" s="1">
        <v>800</v>
      </c>
      <c r="AQ33" s="1">
        <v>3</v>
      </c>
      <c r="AR33" s="1">
        <v>10</v>
      </c>
      <c r="AS33" s="1">
        <v>4</v>
      </c>
      <c r="AT33" s="6">
        <f t="shared" si="11"/>
        <v>96000</v>
      </c>
      <c r="AU33" s="6">
        <f t="shared" si="12"/>
        <v>19200</v>
      </c>
    </row>
    <row r="34" spans="1:47" s="4" customFormat="1" ht="19.95" customHeight="1">
      <c r="A34" s="36" t="s">
        <v>42</v>
      </c>
      <c r="B34" s="37">
        <v>600</v>
      </c>
      <c r="C34" s="38" t="s">
        <v>19</v>
      </c>
      <c r="D34" s="38" t="s">
        <v>20</v>
      </c>
      <c r="E34" s="39"/>
      <c r="F34" s="40" t="s">
        <v>27</v>
      </c>
      <c r="G34" s="38" t="s">
        <v>20</v>
      </c>
      <c r="H34" s="39"/>
      <c r="I34" s="40" t="s">
        <v>22</v>
      </c>
      <c r="J34" s="38" t="s">
        <v>20</v>
      </c>
      <c r="K34" s="39"/>
      <c r="L34" s="40" t="s">
        <v>21</v>
      </c>
      <c r="M34" s="38" t="s">
        <v>20</v>
      </c>
      <c r="N34" s="39"/>
      <c r="O34" s="38" t="s">
        <v>23</v>
      </c>
      <c r="P34" s="55"/>
      <c r="Q34" s="42">
        <f>B34*E34*H34*K34*N34</f>
        <v>0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>
        <v>2800</v>
      </c>
      <c r="AL34" s="1">
        <v>1</v>
      </c>
      <c r="AM34" s="1">
        <v>4</v>
      </c>
      <c r="AN34" s="1">
        <v>4</v>
      </c>
      <c r="AO34" s="6">
        <f t="shared" si="10"/>
        <v>44800</v>
      </c>
      <c r="AP34" s="1">
        <v>800</v>
      </c>
      <c r="AQ34" s="1">
        <v>3</v>
      </c>
      <c r="AR34" s="1">
        <v>10</v>
      </c>
      <c r="AS34" s="1">
        <v>4</v>
      </c>
      <c r="AT34" s="6">
        <f t="shared" si="11"/>
        <v>96000</v>
      </c>
      <c r="AU34" s="6">
        <f t="shared" si="12"/>
        <v>19200</v>
      </c>
    </row>
    <row r="35" spans="1:47" s="4" customFormat="1" ht="19.95" customHeight="1">
      <c r="A35" s="36" t="s">
        <v>41</v>
      </c>
      <c r="B35" s="37">
        <v>1200</v>
      </c>
      <c r="C35" s="38" t="s">
        <v>19</v>
      </c>
      <c r="D35" s="38" t="s">
        <v>20</v>
      </c>
      <c r="E35" s="39"/>
      <c r="F35" s="40" t="s">
        <v>27</v>
      </c>
      <c r="G35" s="38" t="s">
        <v>20</v>
      </c>
      <c r="H35" s="39"/>
      <c r="I35" s="40" t="s">
        <v>22</v>
      </c>
      <c r="J35" s="38" t="s">
        <v>20</v>
      </c>
      <c r="K35" s="39"/>
      <c r="L35" s="40" t="s">
        <v>21</v>
      </c>
      <c r="M35" s="38" t="s">
        <v>20</v>
      </c>
      <c r="N35" s="39"/>
      <c r="O35" s="38" t="s">
        <v>23</v>
      </c>
      <c r="P35" s="55"/>
      <c r="Q35" s="42">
        <f>B35*E35*H35*K35*N35</f>
        <v>0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>
        <v>2800</v>
      </c>
      <c r="AL35" s="1">
        <v>1</v>
      </c>
      <c r="AM35" s="1">
        <v>4</v>
      </c>
      <c r="AN35" s="1">
        <v>4</v>
      </c>
      <c r="AO35" s="6">
        <f t="shared" si="10"/>
        <v>44800</v>
      </c>
      <c r="AP35" s="1">
        <v>800</v>
      </c>
      <c r="AQ35" s="1">
        <v>3</v>
      </c>
      <c r="AR35" s="1">
        <v>10</v>
      </c>
      <c r="AS35" s="1">
        <v>4</v>
      </c>
      <c r="AT35" s="6">
        <f t="shared" si="11"/>
        <v>96000</v>
      </c>
      <c r="AU35" s="6">
        <f t="shared" si="12"/>
        <v>19200</v>
      </c>
    </row>
    <row r="36" spans="1:47" s="4" customFormat="1" ht="19.95" customHeight="1">
      <c r="A36" s="36" t="s">
        <v>44</v>
      </c>
      <c r="B36" s="37">
        <v>700</v>
      </c>
      <c r="C36" s="38" t="s">
        <v>19</v>
      </c>
      <c r="D36" s="38" t="s">
        <v>20</v>
      </c>
      <c r="E36" s="39"/>
      <c r="F36" s="40" t="s">
        <v>21</v>
      </c>
      <c r="G36" s="38" t="s">
        <v>20</v>
      </c>
      <c r="H36" s="39"/>
      <c r="I36" s="40" t="s">
        <v>22</v>
      </c>
      <c r="J36" s="38" t="s">
        <v>20</v>
      </c>
      <c r="K36" s="39"/>
      <c r="L36" s="38" t="s">
        <v>23</v>
      </c>
      <c r="M36" s="38"/>
      <c r="N36" s="38"/>
      <c r="O36" s="43"/>
      <c r="P36" s="41"/>
      <c r="Q36" s="42">
        <f>B36*E36*H36*K36</f>
        <v>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>
        <v>2800</v>
      </c>
      <c r="AL36" s="1">
        <v>1</v>
      </c>
      <c r="AM36" s="1">
        <v>4</v>
      </c>
      <c r="AN36" s="1">
        <v>4</v>
      </c>
      <c r="AO36" s="6">
        <f t="shared" si="10"/>
        <v>44800</v>
      </c>
      <c r="AP36" s="1">
        <v>800</v>
      </c>
      <c r="AQ36" s="1">
        <v>3</v>
      </c>
      <c r="AR36" s="1">
        <v>10</v>
      </c>
      <c r="AS36" s="1">
        <v>4</v>
      </c>
      <c r="AT36" s="6">
        <f t="shared" si="11"/>
        <v>96000</v>
      </c>
      <c r="AU36" s="6">
        <f t="shared" si="12"/>
        <v>19200</v>
      </c>
    </row>
    <row r="37" spans="1:47" s="4" customFormat="1" ht="19.95" customHeight="1">
      <c r="A37" s="36" t="s">
        <v>45</v>
      </c>
      <c r="B37" s="37">
        <v>50</v>
      </c>
      <c r="C37" s="38" t="s">
        <v>19</v>
      </c>
      <c r="D37" s="38" t="s">
        <v>20</v>
      </c>
      <c r="E37" s="39"/>
      <c r="F37" s="40" t="s">
        <v>21</v>
      </c>
      <c r="G37" s="38" t="s">
        <v>20</v>
      </c>
      <c r="H37" s="39"/>
      <c r="I37" s="40" t="s">
        <v>43</v>
      </c>
      <c r="J37" s="38" t="s">
        <v>20</v>
      </c>
      <c r="K37" s="39"/>
      <c r="L37" s="38" t="s">
        <v>23</v>
      </c>
      <c r="M37" s="38"/>
      <c r="N37" s="38"/>
      <c r="O37" s="43"/>
      <c r="P37" s="41"/>
      <c r="Q37" s="42">
        <f>B37*E37*H37*K37</f>
        <v>0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>
        <v>2800</v>
      </c>
      <c r="AL37" s="1">
        <v>1</v>
      </c>
      <c r="AM37" s="1">
        <v>4</v>
      </c>
      <c r="AN37" s="1">
        <v>4</v>
      </c>
      <c r="AO37" s="6">
        <f t="shared" si="10"/>
        <v>44800</v>
      </c>
      <c r="AP37" s="1">
        <v>800</v>
      </c>
      <c r="AQ37" s="1">
        <v>3</v>
      </c>
      <c r="AR37" s="1">
        <v>10</v>
      </c>
      <c r="AS37" s="1">
        <v>4</v>
      </c>
      <c r="AT37" s="6">
        <f t="shared" si="11"/>
        <v>96000</v>
      </c>
      <c r="AU37" s="6">
        <f t="shared" si="12"/>
        <v>19200</v>
      </c>
    </row>
    <row r="38" spans="1:47" s="4" customFormat="1" ht="19.95" customHeight="1">
      <c r="A38" s="36" t="s">
        <v>31</v>
      </c>
      <c r="B38" s="37">
        <v>400</v>
      </c>
      <c r="C38" s="38" t="s">
        <v>19</v>
      </c>
      <c r="D38" s="38" t="s">
        <v>20</v>
      </c>
      <c r="E38" s="39"/>
      <c r="F38" s="40" t="s">
        <v>21</v>
      </c>
      <c r="G38" s="38" t="s">
        <v>20</v>
      </c>
      <c r="H38" s="39"/>
      <c r="I38" s="40" t="s">
        <v>23</v>
      </c>
      <c r="J38" s="40"/>
      <c r="K38" s="39"/>
      <c r="L38" s="38"/>
      <c r="M38" s="43"/>
      <c r="N38" s="43"/>
      <c r="O38" s="43"/>
      <c r="P38" s="41"/>
      <c r="Q38" s="42">
        <f>B38*E38*H38</f>
        <v>0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>
        <v>2800</v>
      </c>
      <c r="AL38" s="1">
        <v>1</v>
      </c>
      <c r="AM38" s="1">
        <v>4</v>
      </c>
      <c r="AN38" s="1">
        <v>4</v>
      </c>
      <c r="AO38" s="6">
        <f t="shared" si="10"/>
        <v>44800</v>
      </c>
      <c r="AP38" s="1">
        <v>800</v>
      </c>
      <c r="AQ38" s="1">
        <v>3</v>
      </c>
      <c r="AR38" s="1">
        <v>10</v>
      </c>
      <c r="AS38" s="1">
        <v>4</v>
      </c>
      <c r="AT38" s="6">
        <f t="shared" si="11"/>
        <v>96000</v>
      </c>
      <c r="AU38" s="6">
        <f t="shared" si="12"/>
        <v>19200</v>
      </c>
    </row>
    <row r="39" spans="1:47" s="4" customFormat="1" ht="19.95" customHeight="1">
      <c r="A39" s="36" t="s">
        <v>32</v>
      </c>
      <c r="B39" s="37">
        <v>2800</v>
      </c>
      <c r="C39" s="38" t="s">
        <v>19</v>
      </c>
      <c r="D39" s="38" t="s">
        <v>20</v>
      </c>
      <c r="E39" s="39"/>
      <c r="F39" s="40" t="s">
        <v>25</v>
      </c>
      <c r="G39" s="38" t="s">
        <v>20</v>
      </c>
      <c r="H39" s="39"/>
      <c r="I39" s="40" t="s">
        <v>22</v>
      </c>
      <c r="J39" s="38" t="s">
        <v>20</v>
      </c>
      <c r="K39" s="39"/>
      <c r="L39" s="38" t="s">
        <v>23</v>
      </c>
      <c r="M39" s="43"/>
      <c r="N39" s="43"/>
      <c r="O39" s="43"/>
      <c r="P39" s="41"/>
      <c r="Q39" s="42">
        <f>B39*E39*H39*K39</f>
        <v>0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>
        <v>2800</v>
      </c>
      <c r="AL39" s="1">
        <v>1</v>
      </c>
      <c r="AM39" s="1">
        <v>4</v>
      </c>
      <c r="AN39" s="1">
        <v>4</v>
      </c>
      <c r="AO39" s="6">
        <f t="shared" si="10"/>
        <v>44800</v>
      </c>
      <c r="AP39" s="1">
        <v>800</v>
      </c>
      <c r="AQ39" s="1">
        <v>3</v>
      </c>
      <c r="AR39" s="1">
        <v>10</v>
      </c>
      <c r="AS39" s="1">
        <v>4</v>
      </c>
      <c r="AT39" s="6">
        <f t="shared" si="11"/>
        <v>96000</v>
      </c>
      <c r="AU39" s="6">
        <f t="shared" si="12"/>
        <v>19200</v>
      </c>
    </row>
    <row r="40" spans="1:47" s="4" customFormat="1" ht="19.95" customHeight="1">
      <c r="A40" s="36" t="s">
        <v>33</v>
      </c>
      <c r="B40" s="37">
        <v>13400</v>
      </c>
      <c r="C40" s="38" t="s">
        <v>19</v>
      </c>
      <c r="D40" s="38" t="s">
        <v>20</v>
      </c>
      <c r="E40" s="39"/>
      <c r="F40" s="40" t="s">
        <v>25</v>
      </c>
      <c r="G40" s="38" t="s">
        <v>20</v>
      </c>
      <c r="H40" s="39"/>
      <c r="I40" s="40" t="s">
        <v>22</v>
      </c>
      <c r="J40" s="38" t="s">
        <v>20</v>
      </c>
      <c r="K40" s="39"/>
      <c r="L40" s="38" t="s">
        <v>23</v>
      </c>
      <c r="M40" s="43"/>
      <c r="N40" s="43"/>
      <c r="O40" s="43"/>
      <c r="P40" s="41"/>
      <c r="Q40" s="42">
        <f>B40*E40*H40*K40</f>
        <v>0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>
        <v>2800</v>
      </c>
      <c r="AL40" s="1">
        <v>1</v>
      </c>
      <c r="AM40" s="1">
        <v>4</v>
      </c>
      <c r="AN40" s="1">
        <v>4</v>
      </c>
      <c r="AO40" s="6">
        <f t="shared" si="10"/>
        <v>44800</v>
      </c>
      <c r="AP40" s="1">
        <v>800</v>
      </c>
      <c r="AQ40" s="1">
        <v>3</v>
      </c>
      <c r="AR40" s="1">
        <v>10</v>
      </c>
      <c r="AS40" s="1">
        <v>4</v>
      </c>
      <c r="AT40" s="6">
        <f t="shared" si="11"/>
        <v>96000</v>
      </c>
      <c r="AU40" s="6">
        <f t="shared" si="12"/>
        <v>19200</v>
      </c>
    </row>
    <row r="41" spans="1:47" s="4" customFormat="1" ht="19.95" customHeight="1">
      <c r="A41" s="36" t="s">
        <v>34</v>
      </c>
      <c r="B41" s="37">
        <v>1000</v>
      </c>
      <c r="C41" s="38" t="s">
        <v>19</v>
      </c>
      <c r="D41" s="38" t="s">
        <v>20</v>
      </c>
      <c r="E41" s="39"/>
      <c r="F41" s="40" t="s">
        <v>22</v>
      </c>
      <c r="G41" s="38" t="s">
        <v>20</v>
      </c>
      <c r="H41" s="39"/>
      <c r="I41" s="40" t="s">
        <v>23</v>
      </c>
      <c r="J41" s="40"/>
      <c r="K41" s="39"/>
      <c r="L41" s="38"/>
      <c r="M41" s="43"/>
      <c r="N41" s="43"/>
      <c r="O41" s="43"/>
      <c r="P41" s="41"/>
      <c r="Q41" s="42">
        <f>B41*E41*H41</f>
        <v>0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>
        <v>2800</v>
      </c>
      <c r="AL41" s="1">
        <v>1</v>
      </c>
      <c r="AM41" s="1">
        <v>4</v>
      </c>
      <c r="AN41" s="1">
        <v>4</v>
      </c>
      <c r="AO41" s="6">
        <f t="shared" si="10"/>
        <v>44800</v>
      </c>
      <c r="AP41" s="1">
        <v>800</v>
      </c>
      <c r="AQ41" s="1">
        <v>3</v>
      </c>
      <c r="AR41" s="1">
        <v>10</v>
      </c>
      <c r="AS41" s="1">
        <v>4</v>
      </c>
      <c r="AT41" s="6">
        <f t="shared" si="11"/>
        <v>96000</v>
      </c>
      <c r="AU41" s="6">
        <f t="shared" si="12"/>
        <v>19200</v>
      </c>
    </row>
    <row r="42" spans="1:47" s="4" customFormat="1" ht="19.95" customHeight="1">
      <c r="A42" s="36" t="s">
        <v>40</v>
      </c>
      <c r="B42" s="37">
        <v>70</v>
      </c>
      <c r="C42" s="38" t="s">
        <v>19</v>
      </c>
      <c r="D42" s="38" t="s">
        <v>20</v>
      </c>
      <c r="E42" s="39"/>
      <c r="F42" s="40" t="s">
        <v>21</v>
      </c>
      <c r="G42" s="38" t="s">
        <v>20</v>
      </c>
      <c r="H42" s="39"/>
      <c r="I42" s="40" t="s">
        <v>23</v>
      </c>
      <c r="J42" s="40"/>
      <c r="K42" s="39"/>
      <c r="L42" s="38"/>
      <c r="M42" s="43"/>
      <c r="N42" s="43"/>
      <c r="O42" s="43"/>
      <c r="P42" s="41"/>
      <c r="Q42" s="42">
        <f>B42*E42*H42</f>
        <v>0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>
        <v>2800</v>
      </c>
      <c r="AL42" s="1">
        <v>1</v>
      </c>
      <c r="AM42" s="1">
        <v>4</v>
      </c>
      <c r="AN42" s="1">
        <v>4</v>
      </c>
      <c r="AO42" s="6">
        <f t="shared" si="10"/>
        <v>44800</v>
      </c>
      <c r="AP42" s="1">
        <v>800</v>
      </c>
      <c r="AQ42" s="1">
        <v>3</v>
      </c>
      <c r="AR42" s="1">
        <v>10</v>
      </c>
      <c r="AS42" s="1">
        <v>4</v>
      </c>
      <c r="AT42" s="6">
        <f t="shared" si="11"/>
        <v>96000</v>
      </c>
      <c r="AU42" s="6">
        <f t="shared" si="12"/>
        <v>19200</v>
      </c>
    </row>
    <row r="43" spans="1:47" s="4" customFormat="1" ht="19.95" customHeight="1">
      <c r="A43" s="36" t="s">
        <v>35</v>
      </c>
      <c r="B43" s="37"/>
      <c r="C43" s="38" t="s">
        <v>19</v>
      </c>
      <c r="D43" s="38" t="s">
        <v>20</v>
      </c>
      <c r="E43" s="39"/>
      <c r="F43" s="40" t="s">
        <v>23</v>
      </c>
      <c r="G43" s="38"/>
      <c r="H43" s="39"/>
      <c r="I43" s="40"/>
      <c r="J43" s="40"/>
      <c r="K43" s="39"/>
      <c r="L43" s="38"/>
      <c r="M43" s="43"/>
      <c r="N43" s="43"/>
      <c r="O43" s="43"/>
      <c r="P43" s="41"/>
      <c r="Q43" s="42">
        <f>B43*E43</f>
        <v>0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>
        <v>2800</v>
      </c>
      <c r="AL43" s="1">
        <v>1</v>
      </c>
      <c r="AM43" s="1">
        <v>4</v>
      </c>
      <c r="AN43" s="1">
        <v>4</v>
      </c>
      <c r="AO43" s="6">
        <f t="shared" si="10"/>
        <v>44800</v>
      </c>
      <c r="AP43" s="1">
        <v>800</v>
      </c>
      <c r="AQ43" s="1">
        <v>3</v>
      </c>
      <c r="AR43" s="1">
        <v>10</v>
      </c>
      <c r="AS43" s="1">
        <v>4</v>
      </c>
      <c r="AT43" s="6">
        <f t="shared" si="11"/>
        <v>96000</v>
      </c>
      <c r="AU43" s="6">
        <f t="shared" si="12"/>
        <v>19200</v>
      </c>
    </row>
    <row r="44" spans="1:47" s="4" customFormat="1" ht="19.95" customHeight="1">
      <c r="A44" s="36" t="s">
        <v>36</v>
      </c>
      <c r="B44" s="37">
        <v>300</v>
      </c>
      <c r="C44" s="38" t="s">
        <v>19</v>
      </c>
      <c r="D44" s="38" t="s">
        <v>20</v>
      </c>
      <c r="E44" s="39"/>
      <c r="F44" s="40" t="s">
        <v>21</v>
      </c>
      <c r="G44" s="38" t="s">
        <v>20</v>
      </c>
      <c r="H44" s="39"/>
      <c r="I44" s="40" t="s">
        <v>22</v>
      </c>
      <c r="J44" s="43"/>
      <c r="K44" s="43"/>
      <c r="L44" s="43"/>
      <c r="M44" s="43"/>
      <c r="N44" s="43"/>
      <c r="O44" s="43"/>
      <c r="P44" s="41"/>
      <c r="Q44" s="42">
        <f>B44*E44*H44</f>
        <v>0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>
        <v>2800</v>
      </c>
      <c r="AL44" s="1">
        <v>1</v>
      </c>
      <c r="AM44" s="1">
        <v>4</v>
      </c>
      <c r="AN44" s="1">
        <v>4</v>
      </c>
      <c r="AO44" s="6">
        <f t="shared" si="10"/>
        <v>44800</v>
      </c>
      <c r="AP44" s="1">
        <v>800</v>
      </c>
      <c r="AQ44" s="1">
        <v>3</v>
      </c>
      <c r="AR44" s="1">
        <v>10</v>
      </c>
      <c r="AS44" s="1">
        <v>4</v>
      </c>
      <c r="AT44" s="6">
        <f t="shared" si="11"/>
        <v>96000</v>
      </c>
      <c r="AU44" s="6">
        <f t="shared" si="12"/>
        <v>19200</v>
      </c>
    </row>
    <row r="45" spans="1:47" s="4" customFormat="1" ht="19.95" customHeight="1">
      <c r="A45" s="36" t="s">
        <v>37</v>
      </c>
      <c r="B45" s="37">
        <v>15000</v>
      </c>
      <c r="C45" s="38" t="s">
        <v>19</v>
      </c>
      <c r="D45" s="38" t="s">
        <v>20</v>
      </c>
      <c r="E45" s="39"/>
      <c r="F45" s="40" t="s">
        <v>21</v>
      </c>
      <c r="G45" s="38" t="s">
        <v>20</v>
      </c>
      <c r="H45" s="39"/>
      <c r="I45" s="45" t="s">
        <v>26</v>
      </c>
      <c r="J45" s="43"/>
      <c r="K45" s="43"/>
      <c r="L45" s="43"/>
      <c r="M45" s="43"/>
      <c r="N45" s="43"/>
      <c r="O45" s="43"/>
      <c r="P45" s="41"/>
      <c r="Q45" s="42">
        <f>B45*E45*H45</f>
        <v>0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>
        <v>2800</v>
      </c>
      <c r="AL45" s="1">
        <v>1</v>
      </c>
      <c r="AM45" s="1">
        <v>4</v>
      </c>
      <c r="AN45" s="1">
        <v>4</v>
      </c>
      <c r="AO45" s="6">
        <f t="shared" si="10"/>
        <v>44800</v>
      </c>
      <c r="AP45" s="1">
        <v>800</v>
      </c>
      <c r="AQ45" s="1">
        <v>3</v>
      </c>
      <c r="AR45" s="1">
        <v>10</v>
      </c>
      <c r="AS45" s="1">
        <v>4</v>
      </c>
      <c r="AT45" s="6">
        <f t="shared" si="11"/>
        <v>96000</v>
      </c>
      <c r="AU45" s="6">
        <f t="shared" si="12"/>
        <v>19200</v>
      </c>
    </row>
    <row r="46" spans="1:47" s="4" customFormat="1" ht="19.95" customHeight="1">
      <c r="A46" s="36" t="s">
        <v>38</v>
      </c>
      <c r="B46" s="37"/>
      <c r="C46" s="38" t="s">
        <v>19</v>
      </c>
      <c r="D46" s="38" t="s">
        <v>20</v>
      </c>
      <c r="E46" s="39"/>
      <c r="F46" s="40" t="s">
        <v>23</v>
      </c>
      <c r="G46" s="38" t="s">
        <v>20</v>
      </c>
      <c r="H46" s="39"/>
      <c r="I46" s="46" t="s">
        <v>28</v>
      </c>
      <c r="J46" s="43"/>
      <c r="K46" s="43"/>
      <c r="L46" s="43"/>
      <c r="M46" s="43"/>
      <c r="N46" s="43"/>
      <c r="O46" s="43"/>
      <c r="P46" s="41"/>
      <c r="Q46" s="42">
        <f>B46*E46*H46</f>
        <v>0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>
        <v>2800</v>
      </c>
      <c r="AL46" s="1">
        <v>1</v>
      </c>
      <c r="AM46" s="1">
        <v>4</v>
      </c>
      <c r="AN46" s="1">
        <v>4</v>
      </c>
      <c r="AO46" s="6">
        <f t="shared" si="10"/>
        <v>44800</v>
      </c>
      <c r="AP46" s="1">
        <v>800</v>
      </c>
      <c r="AQ46" s="1">
        <v>3</v>
      </c>
      <c r="AR46" s="1">
        <v>10</v>
      </c>
      <c r="AS46" s="1">
        <v>4</v>
      </c>
      <c r="AT46" s="6">
        <f t="shared" si="11"/>
        <v>96000</v>
      </c>
      <c r="AU46" s="6">
        <f t="shared" si="12"/>
        <v>19200</v>
      </c>
    </row>
    <row r="47" spans="1:47" s="4" customFormat="1" ht="19.95" customHeight="1">
      <c r="A47" s="36" t="s">
        <v>39</v>
      </c>
      <c r="B47" s="88"/>
      <c r="C47" s="89"/>
      <c r="D47" s="90" t="s">
        <v>19</v>
      </c>
      <c r="E47" s="90"/>
      <c r="F47" s="90"/>
      <c r="G47" s="38" t="s">
        <v>20</v>
      </c>
      <c r="H47" s="39"/>
      <c r="I47" s="38" t="s">
        <v>23</v>
      </c>
      <c r="J47" s="43"/>
      <c r="K47" s="43"/>
      <c r="L47" s="43"/>
      <c r="M47" s="43"/>
      <c r="N47" s="43"/>
      <c r="O47" s="43"/>
      <c r="P47" s="41"/>
      <c r="Q47" s="42">
        <f>B47*H47</f>
        <v>0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>
        <v>2800</v>
      </c>
      <c r="AL47" s="1">
        <v>1</v>
      </c>
      <c r="AM47" s="1">
        <v>4</v>
      </c>
      <c r="AN47" s="1">
        <v>4</v>
      </c>
      <c r="AO47" s="6">
        <f t="shared" si="10"/>
        <v>44800</v>
      </c>
      <c r="AP47" s="1">
        <v>800</v>
      </c>
      <c r="AQ47" s="1">
        <v>3</v>
      </c>
      <c r="AR47" s="1">
        <v>10</v>
      </c>
      <c r="AS47" s="1">
        <v>4</v>
      </c>
      <c r="AT47" s="6">
        <f t="shared" si="11"/>
        <v>96000</v>
      </c>
      <c r="AU47" s="6">
        <f t="shared" si="12"/>
        <v>19200</v>
      </c>
    </row>
    <row r="48" spans="1:47" s="5" customFormat="1" ht="20.25" customHeight="1">
      <c r="A48" s="77" t="s">
        <v>49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34"/>
      <c r="Q48" s="35">
        <f>SUM(Q49:Q64)</f>
        <v>0</v>
      </c>
    </row>
    <row r="49" spans="1:47" s="4" customFormat="1" ht="19.95" customHeight="1">
      <c r="A49" s="36" t="s">
        <v>29</v>
      </c>
      <c r="B49" s="37">
        <v>240</v>
      </c>
      <c r="C49" s="38" t="s">
        <v>19</v>
      </c>
      <c r="D49" s="38" t="s">
        <v>20</v>
      </c>
      <c r="E49" s="39"/>
      <c r="F49" s="40" t="s">
        <v>21</v>
      </c>
      <c r="G49" s="38" t="s">
        <v>20</v>
      </c>
      <c r="H49" s="39"/>
      <c r="I49" s="40" t="s">
        <v>22</v>
      </c>
      <c r="J49" s="38" t="s">
        <v>20</v>
      </c>
      <c r="K49" s="39"/>
      <c r="L49" s="38" t="s">
        <v>23</v>
      </c>
      <c r="M49" s="38"/>
      <c r="N49" s="38"/>
      <c r="O49" s="43"/>
      <c r="P49" s="41"/>
      <c r="Q49" s="42">
        <f>B49*E49*H49*K49</f>
        <v>0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>
        <v>2800</v>
      </c>
      <c r="AL49" s="1">
        <v>1</v>
      </c>
      <c r="AM49" s="1">
        <v>4</v>
      </c>
      <c r="AN49" s="1">
        <v>4</v>
      </c>
      <c r="AO49" s="6">
        <f t="shared" ref="AO49:AO64" si="13">AK49*AL49*AM49*AN49</f>
        <v>44800</v>
      </c>
      <c r="AP49" s="1">
        <v>800</v>
      </c>
      <c r="AQ49" s="1">
        <v>3</v>
      </c>
      <c r="AR49" s="1">
        <v>10</v>
      </c>
      <c r="AS49" s="1">
        <v>4</v>
      </c>
      <c r="AT49" s="6">
        <f t="shared" ref="AT49:AT64" si="14">AP49*AQ49*AR49*AS49</f>
        <v>96000</v>
      </c>
      <c r="AU49" s="6">
        <f t="shared" ref="AU49:AU64" si="15">4800*4</f>
        <v>19200</v>
      </c>
    </row>
    <row r="50" spans="1:47" s="4" customFormat="1" ht="19.95" customHeight="1">
      <c r="A50" s="36" t="s">
        <v>30</v>
      </c>
      <c r="B50" s="37">
        <v>750</v>
      </c>
      <c r="C50" s="38" t="s">
        <v>19</v>
      </c>
      <c r="D50" s="38" t="s">
        <v>20</v>
      </c>
      <c r="E50" s="39"/>
      <c r="F50" s="40" t="s">
        <v>21</v>
      </c>
      <c r="G50" s="38" t="s">
        <v>20</v>
      </c>
      <c r="H50" s="39"/>
      <c r="I50" s="40" t="s">
        <v>24</v>
      </c>
      <c r="J50" s="38" t="s">
        <v>20</v>
      </c>
      <c r="K50" s="39"/>
      <c r="L50" s="38" t="s">
        <v>23</v>
      </c>
      <c r="M50" s="38"/>
      <c r="N50" s="38"/>
      <c r="O50" s="43"/>
      <c r="P50" s="41"/>
      <c r="Q50" s="42">
        <f>B50*E50*H50*K50</f>
        <v>0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>
        <v>2800</v>
      </c>
      <c r="AL50" s="1">
        <v>1</v>
      </c>
      <c r="AM50" s="1">
        <v>4</v>
      </c>
      <c r="AN50" s="1">
        <v>4</v>
      </c>
      <c r="AO50" s="6">
        <f t="shared" si="13"/>
        <v>44800</v>
      </c>
      <c r="AP50" s="1">
        <v>800</v>
      </c>
      <c r="AQ50" s="1">
        <v>3</v>
      </c>
      <c r="AR50" s="1">
        <v>10</v>
      </c>
      <c r="AS50" s="1">
        <v>4</v>
      </c>
      <c r="AT50" s="6">
        <f t="shared" si="14"/>
        <v>96000</v>
      </c>
      <c r="AU50" s="6">
        <f t="shared" si="15"/>
        <v>19200</v>
      </c>
    </row>
    <row r="51" spans="1:47" s="4" customFormat="1" ht="19.95" customHeight="1">
      <c r="A51" s="36" t="s">
        <v>42</v>
      </c>
      <c r="B51" s="37">
        <v>600</v>
      </c>
      <c r="C51" s="38" t="s">
        <v>19</v>
      </c>
      <c r="D51" s="38" t="s">
        <v>20</v>
      </c>
      <c r="E51" s="39"/>
      <c r="F51" s="40" t="s">
        <v>27</v>
      </c>
      <c r="G51" s="38" t="s">
        <v>20</v>
      </c>
      <c r="H51" s="39"/>
      <c r="I51" s="40" t="s">
        <v>22</v>
      </c>
      <c r="J51" s="38" t="s">
        <v>20</v>
      </c>
      <c r="K51" s="39"/>
      <c r="L51" s="40" t="s">
        <v>21</v>
      </c>
      <c r="M51" s="38" t="s">
        <v>20</v>
      </c>
      <c r="N51" s="39"/>
      <c r="O51" s="38" t="s">
        <v>23</v>
      </c>
      <c r="P51" s="55"/>
      <c r="Q51" s="42">
        <f>B51*E51*H51*K51*N51</f>
        <v>0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>
        <v>2800</v>
      </c>
      <c r="AL51" s="1">
        <v>1</v>
      </c>
      <c r="AM51" s="1">
        <v>4</v>
      </c>
      <c r="AN51" s="1">
        <v>4</v>
      </c>
      <c r="AO51" s="6">
        <f t="shared" si="13"/>
        <v>44800</v>
      </c>
      <c r="AP51" s="1">
        <v>800</v>
      </c>
      <c r="AQ51" s="1">
        <v>3</v>
      </c>
      <c r="AR51" s="1">
        <v>10</v>
      </c>
      <c r="AS51" s="1">
        <v>4</v>
      </c>
      <c r="AT51" s="6">
        <f t="shared" si="14"/>
        <v>96000</v>
      </c>
      <c r="AU51" s="6">
        <f t="shared" si="15"/>
        <v>19200</v>
      </c>
    </row>
    <row r="52" spans="1:47" s="4" customFormat="1" ht="19.95" customHeight="1">
      <c r="A52" s="36" t="s">
        <v>41</v>
      </c>
      <c r="B52" s="37">
        <v>1200</v>
      </c>
      <c r="C52" s="38" t="s">
        <v>19</v>
      </c>
      <c r="D52" s="38" t="s">
        <v>20</v>
      </c>
      <c r="E52" s="39"/>
      <c r="F52" s="40" t="s">
        <v>27</v>
      </c>
      <c r="G52" s="38" t="s">
        <v>20</v>
      </c>
      <c r="H52" s="39"/>
      <c r="I52" s="40" t="s">
        <v>22</v>
      </c>
      <c r="J52" s="38" t="s">
        <v>20</v>
      </c>
      <c r="K52" s="39"/>
      <c r="L52" s="40" t="s">
        <v>21</v>
      </c>
      <c r="M52" s="38" t="s">
        <v>20</v>
      </c>
      <c r="N52" s="39"/>
      <c r="O52" s="38" t="s">
        <v>23</v>
      </c>
      <c r="P52" s="55"/>
      <c r="Q52" s="42">
        <f>B52*E52*H52*K52*N52</f>
        <v>0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>
        <v>2800</v>
      </c>
      <c r="AL52" s="1">
        <v>1</v>
      </c>
      <c r="AM52" s="1">
        <v>4</v>
      </c>
      <c r="AN52" s="1">
        <v>4</v>
      </c>
      <c r="AO52" s="6">
        <f t="shared" si="13"/>
        <v>44800</v>
      </c>
      <c r="AP52" s="1">
        <v>800</v>
      </c>
      <c r="AQ52" s="1">
        <v>3</v>
      </c>
      <c r="AR52" s="1">
        <v>10</v>
      </c>
      <c r="AS52" s="1">
        <v>4</v>
      </c>
      <c r="AT52" s="6">
        <f t="shared" si="14"/>
        <v>96000</v>
      </c>
      <c r="AU52" s="6">
        <f t="shared" si="15"/>
        <v>19200</v>
      </c>
    </row>
    <row r="53" spans="1:47" s="4" customFormat="1" ht="19.95" customHeight="1">
      <c r="A53" s="36" t="s">
        <v>44</v>
      </c>
      <c r="B53" s="37">
        <v>700</v>
      </c>
      <c r="C53" s="38" t="s">
        <v>19</v>
      </c>
      <c r="D53" s="38" t="s">
        <v>20</v>
      </c>
      <c r="E53" s="39"/>
      <c r="F53" s="40" t="s">
        <v>21</v>
      </c>
      <c r="G53" s="38" t="s">
        <v>20</v>
      </c>
      <c r="H53" s="39"/>
      <c r="I53" s="40" t="s">
        <v>22</v>
      </c>
      <c r="J53" s="38" t="s">
        <v>20</v>
      </c>
      <c r="K53" s="39"/>
      <c r="L53" s="38" t="s">
        <v>23</v>
      </c>
      <c r="M53" s="38"/>
      <c r="N53" s="38"/>
      <c r="O53" s="43"/>
      <c r="P53" s="41"/>
      <c r="Q53" s="42">
        <f>B53*E53*H53*K53</f>
        <v>0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>
        <v>2800</v>
      </c>
      <c r="AL53" s="1">
        <v>1</v>
      </c>
      <c r="AM53" s="1">
        <v>4</v>
      </c>
      <c r="AN53" s="1">
        <v>4</v>
      </c>
      <c r="AO53" s="6">
        <f t="shared" si="13"/>
        <v>44800</v>
      </c>
      <c r="AP53" s="1">
        <v>800</v>
      </c>
      <c r="AQ53" s="1">
        <v>3</v>
      </c>
      <c r="AR53" s="1">
        <v>10</v>
      </c>
      <c r="AS53" s="1">
        <v>4</v>
      </c>
      <c r="AT53" s="6">
        <f t="shared" si="14"/>
        <v>96000</v>
      </c>
      <c r="AU53" s="6">
        <f t="shared" si="15"/>
        <v>19200</v>
      </c>
    </row>
    <row r="54" spans="1:47" s="4" customFormat="1" ht="19.95" customHeight="1">
      <c r="A54" s="36" t="s">
        <v>45</v>
      </c>
      <c r="B54" s="37">
        <v>50</v>
      </c>
      <c r="C54" s="38" t="s">
        <v>19</v>
      </c>
      <c r="D54" s="38" t="s">
        <v>20</v>
      </c>
      <c r="E54" s="39"/>
      <c r="F54" s="40" t="s">
        <v>21</v>
      </c>
      <c r="G54" s="38" t="s">
        <v>20</v>
      </c>
      <c r="H54" s="39"/>
      <c r="I54" s="40" t="s">
        <v>43</v>
      </c>
      <c r="J54" s="38" t="s">
        <v>20</v>
      </c>
      <c r="K54" s="39"/>
      <c r="L54" s="38" t="s">
        <v>23</v>
      </c>
      <c r="M54" s="38"/>
      <c r="N54" s="38"/>
      <c r="O54" s="43"/>
      <c r="P54" s="41"/>
      <c r="Q54" s="42">
        <f>B54*E54*H54*K54</f>
        <v>0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>
        <v>2800</v>
      </c>
      <c r="AL54" s="1">
        <v>1</v>
      </c>
      <c r="AM54" s="1">
        <v>4</v>
      </c>
      <c r="AN54" s="1">
        <v>4</v>
      </c>
      <c r="AO54" s="6">
        <f t="shared" si="13"/>
        <v>44800</v>
      </c>
      <c r="AP54" s="1">
        <v>800</v>
      </c>
      <c r="AQ54" s="1">
        <v>3</v>
      </c>
      <c r="AR54" s="1">
        <v>10</v>
      </c>
      <c r="AS54" s="1">
        <v>4</v>
      </c>
      <c r="AT54" s="6">
        <f t="shared" si="14"/>
        <v>96000</v>
      </c>
      <c r="AU54" s="6">
        <f t="shared" si="15"/>
        <v>19200</v>
      </c>
    </row>
    <row r="55" spans="1:47" s="4" customFormat="1" ht="19.95" customHeight="1">
      <c r="A55" s="36" t="s">
        <v>31</v>
      </c>
      <c r="B55" s="37">
        <v>400</v>
      </c>
      <c r="C55" s="38" t="s">
        <v>19</v>
      </c>
      <c r="D55" s="38" t="s">
        <v>20</v>
      </c>
      <c r="E55" s="39"/>
      <c r="F55" s="40" t="s">
        <v>21</v>
      </c>
      <c r="G55" s="38" t="s">
        <v>20</v>
      </c>
      <c r="H55" s="39"/>
      <c r="I55" s="40" t="s">
        <v>23</v>
      </c>
      <c r="J55" s="40"/>
      <c r="K55" s="39"/>
      <c r="L55" s="38"/>
      <c r="M55" s="43"/>
      <c r="N55" s="43"/>
      <c r="O55" s="43"/>
      <c r="P55" s="41"/>
      <c r="Q55" s="42">
        <f>B55*E55*H55</f>
        <v>0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>
        <v>2800</v>
      </c>
      <c r="AL55" s="1">
        <v>1</v>
      </c>
      <c r="AM55" s="1">
        <v>4</v>
      </c>
      <c r="AN55" s="1">
        <v>4</v>
      </c>
      <c r="AO55" s="6">
        <f t="shared" si="13"/>
        <v>44800</v>
      </c>
      <c r="AP55" s="1">
        <v>800</v>
      </c>
      <c r="AQ55" s="1">
        <v>3</v>
      </c>
      <c r="AR55" s="1">
        <v>10</v>
      </c>
      <c r="AS55" s="1">
        <v>4</v>
      </c>
      <c r="AT55" s="6">
        <f t="shared" si="14"/>
        <v>96000</v>
      </c>
      <c r="AU55" s="6">
        <f t="shared" si="15"/>
        <v>19200</v>
      </c>
    </row>
    <row r="56" spans="1:47" s="4" customFormat="1" ht="19.95" customHeight="1">
      <c r="A56" s="36" t="s">
        <v>32</v>
      </c>
      <c r="B56" s="37">
        <v>2800</v>
      </c>
      <c r="C56" s="38" t="s">
        <v>19</v>
      </c>
      <c r="D56" s="38" t="s">
        <v>20</v>
      </c>
      <c r="E56" s="39"/>
      <c r="F56" s="40" t="s">
        <v>25</v>
      </c>
      <c r="G56" s="38" t="s">
        <v>20</v>
      </c>
      <c r="H56" s="39"/>
      <c r="I56" s="40" t="s">
        <v>22</v>
      </c>
      <c r="J56" s="38" t="s">
        <v>20</v>
      </c>
      <c r="K56" s="39"/>
      <c r="L56" s="38" t="s">
        <v>23</v>
      </c>
      <c r="M56" s="43"/>
      <c r="N56" s="43"/>
      <c r="O56" s="43"/>
      <c r="P56" s="41"/>
      <c r="Q56" s="42">
        <f>B56*E56*H56*K56</f>
        <v>0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>
        <v>2800</v>
      </c>
      <c r="AL56" s="1">
        <v>1</v>
      </c>
      <c r="AM56" s="1">
        <v>4</v>
      </c>
      <c r="AN56" s="1">
        <v>4</v>
      </c>
      <c r="AO56" s="6">
        <f t="shared" si="13"/>
        <v>44800</v>
      </c>
      <c r="AP56" s="1">
        <v>800</v>
      </c>
      <c r="AQ56" s="1">
        <v>3</v>
      </c>
      <c r="AR56" s="1">
        <v>10</v>
      </c>
      <c r="AS56" s="1">
        <v>4</v>
      </c>
      <c r="AT56" s="6">
        <f t="shared" si="14"/>
        <v>96000</v>
      </c>
      <c r="AU56" s="6">
        <f t="shared" si="15"/>
        <v>19200</v>
      </c>
    </row>
    <row r="57" spans="1:47" s="4" customFormat="1" ht="19.95" customHeight="1">
      <c r="A57" s="36" t="s">
        <v>33</v>
      </c>
      <c r="B57" s="37">
        <v>13400</v>
      </c>
      <c r="C57" s="38" t="s">
        <v>19</v>
      </c>
      <c r="D57" s="38" t="s">
        <v>20</v>
      </c>
      <c r="E57" s="39"/>
      <c r="F57" s="40" t="s">
        <v>25</v>
      </c>
      <c r="G57" s="38" t="s">
        <v>20</v>
      </c>
      <c r="H57" s="39"/>
      <c r="I57" s="40" t="s">
        <v>22</v>
      </c>
      <c r="J57" s="38" t="s">
        <v>20</v>
      </c>
      <c r="K57" s="39"/>
      <c r="L57" s="38" t="s">
        <v>23</v>
      </c>
      <c r="M57" s="43"/>
      <c r="N57" s="43"/>
      <c r="O57" s="43"/>
      <c r="P57" s="41"/>
      <c r="Q57" s="42">
        <f>B57*E57*H57*K57</f>
        <v>0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>
        <v>2800</v>
      </c>
      <c r="AL57" s="1">
        <v>1</v>
      </c>
      <c r="AM57" s="1">
        <v>4</v>
      </c>
      <c r="AN57" s="1">
        <v>4</v>
      </c>
      <c r="AO57" s="6">
        <f t="shared" si="13"/>
        <v>44800</v>
      </c>
      <c r="AP57" s="1">
        <v>800</v>
      </c>
      <c r="AQ57" s="1">
        <v>3</v>
      </c>
      <c r="AR57" s="1">
        <v>10</v>
      </c>
      <c r="AS57" s="1">
        <v>4</v>
      </c>
      <c r="AT57" s="6">
        <f t="shared" si="14"/>
        <v>96000</v>
      </c>
      <c r="AU57" s="6">
        <f t="shared" si="15"/>
        <v>19200</v>
      </c>
    </row>
    <row r="58" spans="1:47" s="4" customFormat="1" ht="19.95" customHeight="1">
      <c r="A58" s="36" t="s">
        <v>34</v>
      </c>
      <c r="B58" s="37">
        <v>1000</v>
      </c>
      <c r="C58" s="38" t="s">
        <v>19</v>
      </c>
      <c r="D58" s="38" t="s">
        <v>20</v>
      </c>
      <c r="E58" s="39"/>
      <c r="F58" s="40" t="s">
        <v>22</v>
      </c>
      <c r="G58" s="38" t="s">
        <v>20</v>
      </c>
      <c r="H58" s="39"/>
      <c r="I58" s="40" t="s">
        <v>23</v>
      </c>
      <c r="J58" s="40"/>
      <c r="K58" s="39"/>
      <c r="L58" s="38"/>
      <c r="M58" s="43"/>
      <c r="N58" s="43"/>
      <c r="O58" s="43"/>
      <c r="P58" s="41"/>
      <c r="Q58" s="42">
        <f>B58*E58*H58</f>
        <v>0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>
        <v>2800</v>
      </c>
      <c r="AL58" s="1">
        <v>1</v>
      </c>
      <c r="AM58" s="1">
        <v>4</v>
      </c>
      <c r="AN58" s="1">
        <v>4</v>
      </c>
      <c r="AO58" s="6">
        <f t="shared" si="13"/>
        <v>44800</v>
      </c>
      <c r="AP58" s="1">
        <v>800</v>
      </c>
      <c r="AQ58" s="1">
        <v>3</v>
      </c>
      <c r="AR58" s="1">
        <v>10</v>
      </c>
      <c r="AS58" s="1">
        <v>4</v>
      </c>
      <c r="AT58" s="6">
        <f t="shared" si="14"/>
        <v>96000</v>
      </c>
      <c r="AU58" s="6">
        <f t="shared" si="15"/>
        <v>19200</v>
      </c>
    </row>
    <row r="59" spans="1:47" s="4" customFormat="1" ht="19.95" customHeight="1">
      <c r="A59" s="36" t="s">
        <v>40</v>
      </c>
      <c r="B59" s="37">
        <v>70</v>
      </c>
      <c r="C59" s="38" t="s">
        <v>19</v>
      </c>
      <c r="D59" s="38" t="s">
        <v>20</v>
      </c>
      <c r="E59" s="39"/>
      <c r="F59" s="40" t="s">
        <v>21</v>
      </c>
      <c r="G59" s="38" t="s">
        <v>20</v>
      </c>
      <c r="H59" s="39"/>
      <c r="I59" s="40" t="s">
        <v>23</v>
      </c>
      <c r="J59" s="40"/>
      <c r="K59" s="39"/>
      <c r="L59" s="38"/>
      <c r="M59" s="43"/>
      <c r="N59" s="43"/>
      <c r="O59" s="43"/>
      <c r="P59" s="41"/>
      <c r="Q59" s="42">
        <f>B59*E59*H59</f>
        <v>0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>
        <v>2800</v>
      </c>
      <c r="AL59" s="1">
        <v>1</v>
      </c>
      <c r="AM59" s="1">
        <v>4</v>
      </c>
      <c r="AN59" s="1">
        <v>4</v>
      </c>
      <c r="AO59" s="6">
        <f t="shared" si="13"/>
        <v>44800</v>
      </c>
      <c r="AP59" s="1">
        <v>800</v>
      </c>
      <c r="AQ59" s="1">
        <v>3</v>
      </c>
      <c r="AR59" s="1">
        <v>10</v>
      </c>
      <c r="AS59" s="1">
        <v>4</v>
      </c>
      <c r="AT59" s="6">
        <f t="shared" si="14"/>
        <v>96000</v>
      </c>
      <c r="AU59" s="6">
        <f t="shared" si="15"/>
        <v>19200</v>
      </c>
    </row>
    <row r="60" spans="1:47" s="4" customFormat="1" ht="19.95" customHeight="1">
      <c r="A60" s="36" t="s">
        <v>35</v>
      </c>
      <c r="B60" s="37"/>
      <c r="C60" s="38" t="s">
        <v>19</v>
      </c>
      <c r="D60" s="38" t="s">
        <v>20</v>
      </c>
      <c r="E60" s="38"/>
      <c r="F60" s="44" t="s">
        <v>23</v>
      </c>
      <c r="G60" s="43"/>
      <c r="H60" s="43"/>
      <c r="I60" s="43"/>
      <c r="J60" s="43"/>
      <c r="K60" s="43"/>
      <c r="L60" s="43"/>
      <c r="M60" s="43"/>
      <c r="N60" s="43"/>
      <c r="O60" s="43"/>
      <c r="P60" s="41"/>
      <c r="Q60" s="42">
        <f>B60*E60</f>
        <v>0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>
        <v>2800</v>
      </c>
      <c r="AL60" s="1">
        <v>1</v>
      </c>
      <c r="AM60" s="1">
        <v>4</v>
      </c>
      <c r="AN60" s="1">
        <v>4</v>
      </c>
      <c r="AO60" s="6">
        <f t="shared" si="13"/>
        <v>44800</v>
      </c>
      <c r="AP60" s="1">
        <v>800</v>
      </c>
      <c r="AQ60" s="1">
        <v>3</v>
      </c>
      <c r="AR60" s="1">
        <v>10</v>
      </c>
      <c r="AS60" s="1">
        <v>4</v>
      </c>
      <c r="AT60" s="6">
        <f t="shared" si="14"/>
        <v>96000</v>
      </c>
      <c r="AU60" s="6">
        <f t="shared" si="15"/>
        <v>19200</v>
      </c>
    </row>
    <row r="61" spans="1:47" s="4" customFormat="1" ht="19.95" customHeight="1">
      <c r="A61" s="36" t="s">
        <v>36</v>
      </c>
      <c r="B61" s="37">
        <v>300</v>
      </c>
      <c r="C61" s="38" t="s">
        <v>19</v>
      </c>
      <c r="D61" s="38" t="s">
        <v>20</v>
      </c>
      <c r="E61" s="39"/>
      <c r="F61" s="40" t="s">
        <v>21</v>
      </c>
      <c r="G61" s="38" t="s">
        <v>20</v>
      </c>
      <c r="H61" s="39"/>
      <c r="I61" s="40" t="s">
        <v>22</v>
      </c>
      <c r="J61" s="43"/>
      <c r="K61" s="43"/>
      <c r="L61" s="43"/>
      <c r="M61" s="43"/>
      <c r="N61" s="43"/>
      <c r="O61" s="43"/>
      <c r="P61" s="41"/>
      <c r="Q61" s="42">
        <f>B61*E61*H61</f>
        <v>0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>
        <v>2800</v>
      </c>
      <c r="AL61" s="1">
        <v>1</v>
      </c>
      <c r="AM61" s="1">
        <v>4</v>
      </c>
      <c r="AN61" s="1">
        <v>4</v>
      </c>
      <c r="AO61" s="6">
        <f t="shared" si="13"/>
        <v>44800</v>
      </c>
      <c r="AP61" s="1">
        <v>800</v>
      </c>
      <c r="AQ61" s="1">
        <v>3</v>
      </c>
      <c r="AR61" s="1">
        <v>10</v>
      </c>
      <c r="AS61" s="1">
        <v>4</v>
      </c>
      <c r="AT61" s="6">
        <f t="shared" si="14"/>
        <v>96000</v>
      </c>
      <c r="AU61" s="6">
        <f t="shared" si="15"/>
        <v>19200</v>
      </c>
    </row>
    <row r="62" spans="1:47" s="4" customFormat="1" ht="19.95" customHeight="1">
      <c r="A62" s="36" t="s">
        <v>37</v>
      </c>
      <c r="B62" s="37">
        <v>15000</v>
      </c>
      <c r="C62" s="38" t="s">
        <v>19</v>
      </c>
      <c r="D62" s="38" t="s">
        <v>20</v>
      </c>
      <c r="E62" s="39"/>
      <c r="F62" s="40" t="s">
        <v>21</v>
      </c>
      <c r="G62" s="38" t="s">
        <v>20</v>
      </c>
      <c r="H62" s="39"/>
      <c r="I62" s="45" t="s">
        <v>26</v>
      </c>
      <c r="J62" s="43"/>
      <c r="K62" s="43"/>
      <c r="L62" s="43"/>
      <c r="M62" s="43"/>
      <c r="N62" s="43"/>
      <c r="O62" s="43"/>
      <c r="P62" s="41"/>
      <c r="Q62" s="42">
        <f>B62*E62*H62</f>
        <v>0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>
        <v>2800</v>
      </c>
      <c r="AL62" s="1">
        <v>1</v>
      </c>
      <c r="AM62" s="1">
        <v>4</v>
      </c>
      <c r="AN62" s="1">
        <v>4</v>
      </c>
      <c r="AO62" s="6">
        <f t="shared" si="13"/>
        <v>44800</v>
      </c>
      <c r="AP62" s="1">
        <v>800</v>
      </c>
      <c r="AQ62" s="1">
        <v>3</v>
      </c>
      <c r="AR62" s="1">
        <v>10</v>
      </c>
      <c r="AS62" s="1">
        <v>4</v>
      </c>
      <c r="AT62" s="6">
        <f t="shared" si="14"/>
        <v>96000</v>
      </c>
      <c r="AU62" s="6">
        <f t="shared" si="15"/>
        <v>19200</v>
      </c>
    </row>
    <row r="63" spans="1:47" s="4" customFormat="1" ht="19.95" customHeight="1">
      <c r="A63" s="36" t="s">
        <v>38</v>
      </c>
      <c r="B63" s="37"/>
      <c r="C63" s="38" t="s">
        <v>19</v>
      </c>
      <c r="D63" s="38" t="s">
        <v>20</v>
      </c>
      <c r="E63" s="39"/>
      <c r="F63" s="40" t="s">
        <v>23</v>
      </c>
      <c r="G63" s="38" t="s">
        <v>20</v>
      </c>
      <c r="H63" s="39"/>
      <c r="I63" s="46" t="s">
        <v>28</v>
      </c>
      <c r="J63" s="43"/>
      <c r="K63" s="43"/>
      <c r="L63" s="43"/>
      <c r="M63" s="43"/>
      <c r="N63" s="43"/>
      <c r="O63" s="43"/>
      <c r="P63" s="41"/>
      <c r="Q63" s="42">
        <f>B63*E63*H63</f>
        <v>0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>
        <v>2800</v>
      </c>
      <c r="AL63" s="1">
        <v>1</v>
      </c>
      <c r="AM63" s="1">
        <v>4</v>
      </c>
      <c r="AN63" s="1">
        <v>4</v>
      </c>
      <c r="AO63" s="6">
        <f t="shared" si="13"/>
        <v>44800</v>
      </c>
      <c r="AP63" s="1">
        <v>800</v>
      </c>
      <c r="AQ63" s="1">
        <v>3</v>
      </c>
      <c r="AR63" s="1">
        <v>10</v>
      </c>
      <c r="AS63" s="1">
        <v>4</v>
      </c>
      <c r="AT63" s="6">
        <f t="shared" si="14"/>
        <v>96000</v>
      </c>
      <c r="AU63" s="6">
        <f t="shared" si="15"/>
        <v>19200</v>
      </c>
    </row>
    <row r="64" spans="1:47" s="4" customFormat="1" ht="19.95" customHeight="1">
      <c r="A64" s="36" t="s">
        <v>39</v>
      </c>
      <c r="B64" s="88"/>
      <c r="C64" s="89"/>
      <c r="D64" s="90" t="s">
        <v>19</v>
      </c>
      <c r="E64" s="90"/>
      <c r="F64" s="90"/>
      <c r="G64" s="38" t="s">
        <v>20</v>
      </c>
      <c r="H64" s="39"/>
      <c r="I64" s="38" t="s">
        <v>23</v>
      </c>
      <c r="J64" s="43"/>
      <c r="K64" s="43"/>
      <c r="L64" s="43"/>
      <c r="M64" s="43"/>
      <c r="N64" s="43"/>
      <c r="O64" s="43"/>
      <c r="P64" s="41"/>
      <c r="Q64" s="42">
        <f>B64*H64</f>
        <v>0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>
        <v>2800</v>
      </c>
      <c r="AL64" s="1">
        <v>1</v>
      </c>
      <c r="AM64" s="1">
        <v>4</v>
      </c>
      <c r="AN64" s="1">
        <v>4</v>
      </c>
      <c r="AO64" s="6">
        <f t="shared" si="13"/>
        <v>44800</v>
      </c>
      <c r="AP64" s="1">
        <v>800</v>
      </c>
      <c r="AQ64" s="1">
        <v>3</v>
      </c>
      <c r="AR64" s="1">
        <v>10</v>
      </c>
      <c r="AS64" s="1">
        <v>4</v>
      </c>
      <c r="AT64" s="6">
        <f t="shared" si="14"/>
        <v>96000</v>
      </c>
      <c r="AU64" s="6">
        <f t="shared" si="15"/>
        <v>19200</v>
      </c>
    </row>
    <row r="65" spans="1:47" s="5" customFormat="1" ht="20.25" customHeight="1">
      <c r="A65" s="66" t="s">
        <v>46</v>
      </c>
      <c r="B65" s="83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47"/>
      <c r="Q65" s="35"/>
    </row>
    <row r="66" spans="1:47" s="5" customFormat="1" ht="20.25" customHeight="1">
      <c r="A66" s="62" t="s">
        <v>74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4"/>
      <c r="Q66" s="65">
        <f>Q67</f>
        <v>0</v>
      </c>
    </row>
    <row r="67" spans="1:47" ht="20.25" customHeight="1">
      <c r="A67" s="75" t="s">
        <v>18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54"/>
      <c r="Q67" s="48">
        <f>Q68+Q85+Q102+Q119</f>
        <v>0</v>
      </c>
    </row>
    <row r="68" spans="1:47" s="5" customFormat="1" ht="20.25" customHeight="1">
      <c r="A68" s="92" t="s">
        <v>47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49"/>
      <c r="Q68" s="50">
        <f>SUM(Q69:Q84)</f>
        <v>0</v>
      </c>
    </row>
    <row r="69" spans="1:47" s="4" customFormat="1" ht="19.95" customHeight="1">
      <c r="A69" s="36" t="s">
        <v>29</v>
      </c>
      <c r="B69" s="37">
        <v>240</v>
      </c>
      <c r="C69" s="38" t="s">
        <v>19</v>
      </c>
      <c r="D69" s="38" t="s">
        <v>20</v>
      </c>
      <c r="E69" s="39"/>
      <c r="F69" s="40" t="s">
        <v>21</v>
      </c>
      <c r="G69" s="38" t="s">
        <v>20</v>
      </c>
      <c r="H69" s="39"/>
      <c r="I69" s="40" t="s">
        <v>22</v>
      </c>
      <c r="J69" s="38" t="s">
        <v>20</v>
      </c>
      <c r="K69" s="39"/>
      <c r="L69" s="38" t="s">
        <v>23</v>
      </c>
      <c r="M69" s="38"/>
      <c r="N69" s="38"/>
      <c r="O69" s="43"/>
      <c r="P69" s="41"/>
      <c r="Q69" s="42">
        <f>B69*E69*H69*K69</f>
        <v>0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>
        <v>2800</v>
      </c>
      <c r="AL69" s="1">
        <v>1</v>
      </c>
      <c r="AM69" s="1">
        <v>4</v>
      </c>
      <c r="AN69" s="1">
        <v>4</v>
      </c>
      <c r="AO69" s="6">
        <f t="shared" ref="AO69:AO84" si="16">AK69*AL69*AM69*AN69</f>
        <v>44800</v>
      </c>
      <c r="AP69" s="1">
        <v>800</v>
      </c>
      <c r="AQ69" s="1">
        <v>3</v>
      </c>
      <c r="AR69" s="1">
        <v>10</v>
      </c>
      <c r="AS69" s="1">
        <v>4</v>
      </c>
      <c r="AT69" s="6">
        <f t="shared" ref="AT69:AT84" si="17">AP69*AQ69*AR69*AS69</f>
        <v>96000</v>
      </c>
      <c r="AU69" s="6">
        <f t="shared" ref="AU69:AU84" si="18">4800*4</f>
        <v>19200</v>
      </c>
    </row>
    <row r="70" spans="1:47" s="4" customFormat="1" ht="19.95" customHeight="1">
      <c r="A70" s="36" t="s">
        <v>30</v>
      </c>
      <c r="B70" s="37">
        <v>750</v>
      </c>
      <c r="C70" s="38" t="s">
        <v>19</v>
      </c>
      <c r="D70" s="38" t="s">
        <v>20</v>
      </c>
      <c r="E70" s="39"/>
      <c r="F70" s="40" t="s">
        <v>21</v>
      </c>
      <c r="G70" s="38" t="s">
        <v>20</v>
      </c>
      <c r="H70" s="39"/>
      <c r="I70" s="40" t="s">
        <v>24</v>
      </c>
      <c r="J70" s="38" t="s">
        <v>20</v>
      </c>
      <c r="K70" s="39"/>
      <c r="L70" s="38" t="s">
        <v>23</v>
      </c>
      <c r="M70" s="38"/>
      <c r="N70" s="38"/>
      <c r="O70" s="43"/>
      <c r="P70" s="41"/>
      <c r="Q70" s="42">
        <f>B70*E70*H70*K70</f>
        <v>0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>
        <v>2800</v>
      </c>
      <c r="AL70" s="1">
        <v>1</v>
      </c>
      <c r="AM70" s="1">
        <v>4</v>
      </c>
      <c r="AN70" s="1">
        <v>4</v>
      </c>
      <c r="AO70" s="6">
        <f t="shared" si="16"/>
        <v>44800</v>
      </c>
      <c r="AP70" s="1">
        <v>800</v>
      </c>
      <c r="AQ70" s="1">
        <v>3</v>
      </c>
      <c r="AR70" s="1">
        <v>10</v>
      </c>
      <c r="AS70" s="1">
        <v>4</v>
      </c>
      <c r="AT70" s="6">
        <f t="shared" si="17"/>
        <v>96000</v>
      </c>
      <c r="AU70" s="6">
        <f t="shared" si="18"/>
        <v>19200</v>
      </c>
    </row>
    <row r="71" spans="1:47" s="4" customFormat="1" ht="19.95" customHeight="1">
      <c r="A71" s="36" t="s">
        <v>42</v>
      </c>
      <c r="B71" s="37">
        <v>600</v>
      </c>
      <c r="C71" s="38" t="s">
        <v>19</v>
      </c>
      <c r="D71" s="38" t="s">
        <v>20</v>
      </c>
      <c r="E71" s="39"/>
      <c r="F71" s="40" t="s">
        <v>27</v>
      </c>
      <c r="G71" s="38" t="s">
        <v>20</v>
      </c>
      <c r="H71" s="39"/>
      <c r="I71" s="40" t="s">
        <v>22</v>
      </c>
      <c r="J71" s="38" t="s">
        <v>20</v>
      </c>
      <c r="K71" s="39"/>
      <c r="L71" s="40" t="s">
        <v>21</v>
      </c>
      <c r="M71" s="38" t="s">
        <v>20</v>
      </c>
      <c r="N71" s="39"/>
      <c r="O71" s="38" t="s">
        <v>23</v>
      </c>
      <c r="P71" s="55"/>
      <c r="Q71" s="42">
        <f>B71*E71*H71*K71*N71</f>
        <v>0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>
        <v>2800</v>
      </c>
      <c r="AL71" s="1">
        <v>1</v>
      </c>
      <c r="AM71" s="1">
        <v>4</v>
      </c>
      <c r="AN71" s="1">
        <v>4</v>
      </c>
      <c r="AO71" s="6">
        <f t="shared" si="16"/>
        <v>44800</v>
      </c>
      <c r="AP71" s="1">
        <v>800</v>
      </c>
      <c r="AQ71" s="1">
        <v>3</v>
      </c>
      <c r="AR71" s="1">
        <v>10</v>
      </c>
      <c r="AS71" s="1">
        <v>4</v>
      </c>
      <c r="AT71" s="6">
        <f t="shared" si="17"/>
        <v>96000</v>
      </c>
      <c r="AU71" s="6">
        <f t="shared" si="18"/>
        <v>19200</v>
      </c>
    </row>
    <row r="72" spans="1:47" s="4" customFormat="1" ht="19.95" customHeight="1">
      <c r="A72" s="36" t="s">
        <v>41</v>
      </c>
      <c r="B72" s="37">
        <v>1200</v>
      </c>
      <c r="C72" s="38" t="s">
        <v>19</v>
      </c>
      <c r="D72" s="38" t="s">
        <v>20</v>
      </c>
      <c r="E72" s="39"/>
      <c r="F72" s="40" t="s">
        <v>27</v>
      </c>
      <c r="G72" s="38" t="s">
        <v>20</v>
      </c>
      <c r="H72" s="39"/>
      <c r="I72" s="40" t="s">
        <v>22</v>
      </c>
      <c r="J72" s="38" t="s">
        <v>20</v>
      </c>
      <c r="K72" s="39"/>
      <c r="L72" s="40" t="s">
        <v>21</v>
      </c>
      <c r="M72" s="38" t="s">
        <v>20</v>
      </c>
      <c r="N72" s="39"/>
      <c r="O72" s="38" t="s">
        <v>23</v>
      </c>
      <c r="P72" s="55"/>
      <c r="Q72" s="42">
        <f>B72*E72*H72*K72*N72</f>
        <v>0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>
        <v>2800</v>
      </c>
      <c r="AL72" s="1">
        <v>1</v>
      </c>
      <c r="AM72" s="1">
        <v>4</v>
      </c>
      <c r="AN72" s="1">
        <v>4</v>
      </c>
      <c r="AO72" s="6">
        <f t="shared" si="16"/>
        <v>44800</v>
      </c>
      <c r="AP72" s="1">
        <v>800</v>
      </c>
      <c r="AQ72" s="1">
        <v>3</v>
      </c>
      <c r="AR72" s="1">
        <v>10</v>
      </c>
      <c r="AS72" s="1">
        <v>4</v>
      </c>
      <c r="AT72" s="6">
        <f t="shared" si="17"/>
        <v>96000</v>
      </c>
      <c r="AU72" s="6">
        <f t="shared" si="18"/>
        <v>19200</v>
      </c>
    </row>
    <row r="73" spans="1:47" s="4" customFormat="1" ht="19.95" customHeight="1">
      <c r="A73" s="36" t="s">
        <v>44</v>
      </c>
      <c r="B73" s="37">
        <v>700</v>
      </c>
      <c r="C73" s="38" t="s">
        <v>19</v>
      </c>
      <c r="D73" s="38" t="s">
        <v>20</v>
      </c>
      <c r="E73" s="39"/>
      <c r="F73" s="40" t="s">
        <v>21</v>
      </c>
      <c r="G73" s="38" t="s">
        <v>20</v>
      </c>
      <c r="H73" s="39"/>
      <c r="I73" s="40" t="s">
        <v>22</v>
      </c>
      <c r="J73" s="38" t="s">
        <v>20</v>
      </c>
      <c r="K73" s="39"/>
      <c r="L73" s="38" t="s">
        <v>23</v>
      </c>
      <c r="M73" s="38"/>
      <c r="N73" s="38"/>
      <c r="O73" s="43"/>
      <c r="P73" s="41"/>
      <c r="Q73" s="42">
        <f>B73*E73*H73*K73</f>
        <v>0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>
        <v>2800</v>
      </c>
      <c r="AL73" s="1">
        <v>1</v>
      </c>
      <c r="AM73" s="1">
        <v>4</v>
      </c>
      <c r="AN73" s="1">
        <v>4</v>
      </c>
      <c r="AO73" s="6">
        <f t="shared" si="16"/>
        <v>44800</v>
      </c>
      <c r="AP73" s="1">
        <v>800</v>
      </c>
      <c r="AQ73" s="1">
        <v>3</v>
      </c>
      <c r="AR73" s="1">
        <v>10</v>
      </c>
      <c r="AS73" s="1">
        <v>4</v>
      </c>
      <c r="AT73" s="6">
        <f t="shared" si="17"/>
        <v>96000</v>
      </c>
      <c r="AU73" s="6">
        <f t="shared" si="18"/>
        <v>19200</v>
      </c>
    </row>
    <row r="74" spans="1:47" s="4" customFormat="1" ht="19.95" customHeight="1">
      <c r="A74" s="36" t="s">
        <v>45</v>
      </c>
      <c r="B74" s="37">
        <v>50</v>
      </c>
      <c r="C74" s="38" t="s">
        <v>19</v>
      </c>
      <c r="D74" s="38" t="s">
        <v>20</v>
      </c>
      <c r="E74" s="39"/>
      <c r="F74" s="40" t="s">
        <v>21</v>
      </c>
      <c r="G74" s="38" t="s">
        <v>20</v>
      </c>
      <c r="H74" s="39"/>
      <c r="I74" s="40" t="s">
        <v>43</v>
      </c>
      <c r="J74" s="38" t="s">
        <v>20</v>
      </c>
      <c r="K74" s="39"/>
      <c r="L74" s="38" t="s">
        <v>23</v>
      </c>
      <c r="M74" s="38"/>
      <c r="N74" s="38"/>
      <c r="O74" s="43"/>
      <c r="P74" s="41"/>
      <c r="Q74" s="42">
        <f>B74*E74*H74*K74</f>
        <v>0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>
        <v>2800</v>
      </c>
      <c r="AL74" s="1">
        <v>1</v>
      </c>
      <c r="AM74" s="1">
        <v>4</v>
      </c>
      <c r="AN74" s="1">
        <v>4</v>
      </c>
      <c r="AO74" s="6">
        <f t="shared" si="16"/>
        <v>44800</v>
      </c>
      <c r="AP74" s="1">
        <v>800</v>
      </c>
      <c r="AQ74" s="1">
        <v>3</v>
      </c>
      <c r="AR74" s="1">
        <v>10</v>
      </c>
      <c r="AS74" s="1">
        <v>4</v>
      </c>
      <c r="AT74" s="6">
        <f t="shared" si="17"/>
        <v>96000</v>
      </c>
      <c r="AU74" s="6">
        <f t="shared" si="18"/>
        <v>19200</v>
      </c>
    </row>
    <row r="75" spans="1:47" s="4" customFormat="1" ht="19.95" customHeight="1">
      <c r="A75" s="36" t="s">
        <v>31</v>
      </c>
      <c r="B75" s="37">
        <v>400</v>
      </c>
      <c r="C75" s="38" t="s">
        <v>19</v>
      </c>
      <c r="D75" s="38" t="s">
        <v>20</v>
      </c>
      <c r="E75" s="39"/>
      <c r="F75" s="40" t="s">
        <v>21</v>
      </c>
      <c r="G75" s="38" t="s">
        <v>20</v>
      </c>
      <c r="H75" s="39"/>
      <c r="I75" s="40" t="s">
        <v>23</v>
      </c>
      <c r="J75" s="40"/>
      <c r="K75" s="39"/>
      <c r="L75" s="38"/>
      <c r="M75" s="43"/>
      <c r="N75" s="43"/>
      <c r="O75" s="43"/>
      <c r="P75" s="41"/>
      <c r="Q75" s="42">
        <f>B75*E75*H75</f>
        <v>0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>
        <v>2800</v>
      </c>
      <c r="AL75" s="1">
        <v>1</v>
      </c>
      <c r="AM75" s="1">
        <v>4</v>
      </c>
      <c r="AN75" s="1">
        <v>4</v>
      </c>
      <c r="AO75" s="6">
        <f t="shared" si="16"/>
        <v>44800</v>
      </c>
      <c r="AP75" s="1">
        <v>800</v>
      </c>
      <c r="AQ75" s="1">
        <v>3</v>
      </c>
      <c r="AR75" s="1">
        <v>10</v>
      </c>
      <c r="AS75" s="1">
        <v>4</v>
      </c>
      <c r="AT75" s="6">
        <f t="shared" si="17"/>
        <v>96000</v>
      </c>
      <c r="AU75" s="6">
        <f t="shared" si="18"/>
        <v>19200</v>
      </c>
    </row>
    <row r="76" spans="1:47" s="4" customFormat="1" ht="19.95" customHeight="1">
      <c r="A76" s="36" t="s">
        <v>32</v>
      </c>
      <c r="B76" s="37">
        <v>2800</v>
      </c>
      <c r="C76" s="38" t="s">
        <v>19</v>
      </c>
      <c r="D76" s="38" t="s">
        <v>20</v>
      </c>
      <c r="E76" s="39"/>
      <c r="F76" s="40" t="s">
        <v>25</v>
      </c>
      <c r="G76" s="38" t="s">
        <v>20</v>
      </c>
      <c r="H76" s="39"/>
      <c r="I76" s="40" t="s">
        <v>22</v>
      </c>
      <c r="J76" s="38" t="s">
        <v>20</v>
      </c>
      <c r="K76" s="39"/>
      <c r="L76" s="38" t="s">
        <v>23</v>
      </c>
      <c r="M76" s="43"/>
      <c r="N76" s="43"/>
      <c r="O76" s="43"/>
      <c r="P76" s="41"/>
      <c r="Q76" s="42">
        <f>B76*E76*H76*K76</f>
        <v>0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>
        <v>2800</v>
      </c>
      <c r="AL76" s="1">
        <v>1</v>
      </c>
      <c r="AM76" s="1">
        <v>4</v>
      </c>
      <c r="AN76" s="1">
        <v>4</v>
      </c>
      <c r="AO76" s="6">
        <f t="shared" si="16"/>
        <v>44800</v>
      </c>
      <c r="AP76" s="1">
        <v>800</v>
      </c>
      <c r="AQ76" s="1">
        <v>3</v>
      </c>
      <c r="AR76" s="1">
        <v>10</v>
      </c>
      <c r="AS76" s="1">
        <v>4</v>
      </c>
      <c r="AT76" s="6">
        <f t="shared" si="17"/>
        <v>96000</v>
      </c>
      <c r="AU76" s="6">
        <f t="shared" si="18"/>
        <v>19200</v>
      </c>
    </row>
    <row r="77" spans="1:47" s="4" customFormat="1" ht="19.95" customHeight="1">
      <c r="A77" s="36" t="s">
        <v>33</v>
      </c>
      <c r="B77" s="37">
        <v>13400</v>
      </c>
      <c r="C77" s="38" t="s">
        <v>19</v>
      </c>
      <c r="D77" s="38" t="s">
        <v>20</v>
      </c>
      <c r="E77" s="39"/>
      <c r="F77" s="40" t="s">
        <v>25</v>
      </c>
      <c r="G77" s="38" t="s">
        <v>20</v>
      </c>
      <c r="H77" s="39"/>
      <c r="I77" s="40" t="s">
        <v>22</v>
      </c>
      <c r="J77" s="38" t="s">
        <v>20</v>
      </c>
      <c r="K77" s="39"/>
      <c r="L77" s="38" t="s">
        <v>23</v>
      </c>
      <c r="M77" s="43"/>
      <c r="N77" s="43"/>
      <c r="O77" s="43"/>
      <c r="P77" s="41"/>
      <c r="Q77" s="42">
        <f>B77*E77*H77*K77</f>
        <v>0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>
        <v>2800</v>
      </c>
      <c r="AL77" s="1">
        <v>1</v>
      </c>
      <c r="AM77" s="1">
        <v>4</v>
      </c>
      <c r="AN77" s="1">
        <v>4</v>
      </c>
      <c r="AO77" s="6">
        <f t="shared" si="16"/>
        <v>44800</v>
      </c>
      <c r="AP77" s="1">
        <v>800</v>
      </c>
      <c r="AQ77" s="1">
        <v>3</v>
      </c>
      <c r="AR77" s="1">
        <v>10</v>
      </c>
      <c r="AS77" s="1">
        <v>4</v>
      </c>
      <c r="AT77" s="6">
        <f t="shared" si="17"/>
        <v>96000</v>
      </c>
      <c r="AU77" s="6">
        <f t="shared" si="18"/>
        <v>19200</v>
      </c>
    </row>
    <row r="78" spans="1:47" s="4" customFormat="1" ht="19.95" customHeight="1">
      <c r="A78" s="36" t="s">
        <v>34</v>
      </c>
      <c r="B78" s="37">
        <v>1000</v>
      </c>
      <c r="C78" s="38" t="s">
        <v>19</v>
      </c>
      <c r="D78" s="38" t="s">
        <v>20</v>
      </c>
      <c r="E78" s="39"/>
      <c r="F78" s="40" t="s">
        <v>22</v>
      </c>
      <c r="G78" s="38" t="s">
        <v>20</v>
      </c>
      <c r="H78" s="39"/>
      <c r="I78" s="40" t="s">
        <v>23</v>
      </c>
      <c r="J78" s="40"/>
      <c r="K78" s="39"/>
      <c r="L78" s="38"/>
      <c r="M78" s="43"/>
      <c r="N78" s="43"/>
      <c r="O78" s="43"/>
      <c r="P78" s="41"/>
      <c r="Q78" s="42">
        <f>B78*E78*H78</f>
        <v>0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>
        <v>2800</v>
      </c>
      <c r="AL78" s="1">
        <v>1</v>
      </c>
      <c r="AM78" s="1">
        <v>4</v>
      </c>
      <c r="AN78" s="1">
        <v>4</v>
      </c>
      <c r="AO78" s="6">
        <f t="shared" si="16"/>
        <v>44800</v>
      </c>
      <c r="AP78" s="1">
        <v>800</v>
      </c>
      <c r="AQ78" s="1">
        <v>3</v>
      </c>
      <c r="AR78" s="1">
        <v>10</v>
      </c>
      <c r="AS78" s="1">
        <v>4</v>
      </c>
      <c r="AT78" s="6">
        <f t="shared" si="17"/>
        <v>96000</v>
      </c>
      <c r="AU78" s="6">
        <f t="shared" si="18"/>
        <v>19200</v>
      </c>
    </row>
    <row r="79" spans="1:47" s="4" customFormat="1" ht="19.95" customHeight="1">
      <c r="A79" s="36" t="s">
        <v>40</v>
      </c>
      <c r="B79" s="37">
        <v>70</v>
      </c>
      <c r="C79" s="38" t="s">
        <v>19</v>
      </c>
      <c r="D79" s="38" t="s">
        <v>20</v>
      </c>
      <c r="E79" s="39"/>
      <c r="F79" s="40" t="s">
        <v>21</v>
      </c>
      <c r="G79" s="38" t="s">
        <v>20</v>
      </c>
      <c r="H79" s="39"/>
      <c r="I79" s="40" t="s">
        <v>23</v>
      </c>
      <c r="J79" s="40"/>
      <c r="K79" s="39"/>
      <c r="L79" s="38"/>
      <c r="M79" s="43"/>
      <c r="N79" s="43"/>
      <c r="O79" s="43"/>
      <c r="P79" s="41"/>
      <c r="Q79" s="42">
        <f>B79*E79*H79</f>
        <v>0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>
        <v>2800</v>
      </c>
      <c r="AL79" s="1">
        <v>1</v>
      </c>
      <c r="AM79" s="1">
        <v>4</v>
      </c>
      <c r="AN79" s="1">
        <v>4</v>
      </c>
      <c r="AO79" s="6">
        <f t="shared" si="16"/>
        <v>44800</v>
      </c>
      <c r="AP79" s="1">
        <v>800</v>
      </c>
      <c r="AQ79" s="1">
        <v>3</v>
      </c>
      <c r="AR79" s="1">
        <v>10</v>
      </c>
      <c r="AS79" s="1">
        <v>4</v>
      </c>
      <c r="AT79" s="6">
        <f t="shared" si="17"/>
        <v>96000</v>
      </c>
      <c r="AU79" s="6">
        <f t="shared" si="18"/>
        <v>19200</v>
      </c>
    </row>
    <row r="80" spans="1:47" s="4" customFormat="1" ht="19.95" customHeight="1">
      <c r="A80" s="36" t="s">
        <v>35</v>
      </c>
      <c r="B80" s="37"/>
      <c r="C80" s="38" t="s">
        <v>19</v>
      </c>
      <c r="D80" s="38" t="s">
        <v>20</v>
      </c>
      <c r="E80" s="38"/>
      <c r="F80" s="44" t="s">
        <v>23</v>
      </c>
      <c r="G80" s="43"/>
      <c r="H80" s="43"/>
      <c r="I80" s="43"/>
      <c r="J80" s="43"/>
      <c r="K80" s="43"/>
      <c r="L80" s="43"/>
      <c r="M80" s="43"/>
      <c r="N80" s="43"/>
      <c r="O80" s="43"/>
      <c r="P80" s="41"/>
      <c r="Q80" s="42">
        <f>B80*E80</f>
        <v>0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>
        <v>2800</v>
      </c>
      <c r="AL80" s="1">
        <v>1</v>
      </c>
      <c r="AM80" s="1">
        <v>4</v>
      </c>
      <c r="AN80" s="1">
        <v>4</v>
      </c>
      <c r="AO80" s="6">
        <f t="shared" si="16"/>
        <v>44800</v>
      </c>
      <c r="AP80" s="1">
        <v>800</v>
      </c>
      <c r="AQ80" s="1">
        <v>3</v>
      </c>
      <c r="AR80" s="1">
        <v>10</v>
      </c>
      <c r="AS80" s="1">
        <v>4</v>
      </c>
      <c r="AT80" s="6">
        <f t="shared" si="17"/>
        <v>96000</v>
      </c>
      <c r="AU80" s="6">
        <f t="shared" si="18"/>
        <v>19200</v>
      </c>
    </row>
    <row r="81" spans="1:47" s="4" customFormat="1" ht="19.95" customHeight="1">
      <c r="A81" s="36" t="s">
        <v>36</v>
      </c>
      <c r="B81" s="37">
        <v>300</v>
      </c>
      <c r="C81" s="38" t="s">
        <v>19</v>
      </c>
      <c r="D81" s="38" t="s">
        <v>20</v>
      </c>
      <c r="E81" s="39"/>
      <c r="F81" s="40" t="s">
        <v>21</v>
      </c>
      <c r="G81" s="38" t="s">
        <v>20</v>
      </c>
      <c r="H81" s="39"/>
      <c r="I81" s="40" t="s">
        <v>22</v>
      </c>
      <c r="J81" s="43"/>
      <c r="K81" s="43"/>
      <c r="L81" s="43"/>
      <c r="M81" s="43"/>
      <c r="N81" s="43"/>
      <c r="O81" s="43"/>
      <c r="P81" s="41"/>
      <c r="Q81" s="42">
        <f>B81*E81*H81</f>
        <v>0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>
        <v>2800</v>
      </c>
      <c r="AL81" s="1">
        <v>1</v>
      </c>
      <c r="AM81" s="1">
        <v>4</v>
      </c>
      <c r="AN81" s="1">
        <v>4</v>
      </c>
      <c r="AO81" s="6">
        <f t="shared" si="16"/>
        <v>44800</v>
      </c>
      <c r="AP81" s="1">
        <v>800</v>
      </c>
      <c r="AQ81" s="1">
        <v>3</v>
      </c>
      <c r="AR81" s="1">
        <v>10</v>
      </c>
      <c r="AS81" s="1">
        <v>4</v>
      </c>
      <c r="AT81" s="6">
        <f t="shared" si="17"/>
        <v>96000</v>
      </c>
      <c r="AU81" s="6">
        <f t="shared" si="18"/>
        <v>19200</v>
      </c>
    </row>
    <row r="82" spans="1:47" s="4" customFormat="1" ht="19.95" customHeight="1">
      <c r="A82" s="36" t="s">
        <v>37</v>
      </c>
      <c r="B82" s="37">
        <v>15000</v>
      </c>
      <c r="C82" s="38" t="s">
        <v>19</v>
      </c>
      <c r="D82" s="38" t="s">
        <v>20</v>
      </c>
      <c r="E82" s="39"/>
      <c r="F82" s="40" t="s">
        <v>21</v>
      </c>
      <c r="G82" s="38" t="s">
        <v>20</v>
      </c>
      <c r="H82" s="39"/>
      <c r="I82" s="45" t="s">
        <v>26</v>
      </c>
      <c r="J82" s="43"/>
      <c r="K82" s="43"/>
      <c r="L82" s="43"/>
      <c r="M82" s="43"/>
      <c r="N82" s="43"/>
      <c r="O82" s="43"/>
      <c r="P82" s="41"/>
      <c r="Q82" s="42">
        <f>B82*E82*H82</f>
        <v>0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>
        <v>2800</v>
      </c>
      <c r="AL82" s="1">
        <v>1</v>
      </c>
      <c r="AM82" s="1">
        <v>4</v>
      </c>
      <c r="AN82" s="1">
        <v>4</v>
      </c>
      <c r="AO82" s="6">
        <f t="shared" si="16"/>
        <v>44800</v>
      </c>
      <c r="AP82" s="1">
        <v>800</v>
      </c>
      <c r="AQ82" s="1">
        <v>3</v>
      </c>
      <c r="AR82" s="1">
        <v>10</v>
      </c>
      <c r="AS82" s="1">
        <v>4</v>
      </c>
      <c r="AT82" s="6">
        <f t="shared" si="17"/>
        <v>96000</v>
      </c>
      <c r="AU82" s="6">
        <f t="shared" si="18"/>
        <v>19200</v>
      </c>
    </row>
    <row r="83" spans="1:47" s="4" customFormat="1" ht="19.95" customHeight="1">
      <c r="A83" s="36" t="s">
        <v>38</v>
      </c>
      <c r="B83" s="37"/>
      <c r="C83" s="38" t="s">
        <v>19</v>
      </c>
      <c r="D83" s="38" t="s">
        <v>20</v>
      </c>
      <c r="E83" s="39"/>
      <c r="F83" s="40" t="s">
        <v>23</v>
      </c>
      <c r="G83" s="38" t="s">
        <v>20</v>
      </c>
      <c r="H83" s="39"/>
      <c r="I83" s="46" t="s">
        <v>28</v>
      </c>
      <c r="J83" s="43"/>
      <c r="K83" s="43"/>
      <c r="L83" s="43"/>
      <c r="M83" s="43"/>
      <c r="N83" s="43"/>
      <c r="O83" s="43"/>
      <c r="P83" s="41"/>
      <c r="Q83" s="42">
        <f>B83*E83*H83</f>
        <v>0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>
        <v>2800</v>
      </c>
      <c r="AL83" s="1">
        <v>1</v>
      </c>
      <c r="AM83" s="1">
        <v>4</v>
      </c>
      <c r="AN83" s="1">
        <v>4</v>
      </c>
      <c r="AO83" s="6">
        <f t="shared" si="16"/>
        <v>44800</v>
      </c>
      <c r="AP83" s="1">
        <v>800</v>
      </c>
      <c r="AQ83" s="1">
        <v>3</v>
      </c>
      <c r="AR83" s="1">
        <v>10</v>
      </c>
      <c r="AS83" s="1">
        <v>4</v>
      </c>
      <c r="AT83" s="6">
        <f t="shared" si="17"/>
        <v>96000</v>
      </c>
      <c r="AU83" s="6">
        <f t="shared" si="18"/>
        <v>19200</v>
      </c>
    </row>
    <row r="84" spans="1:47" s="4" customFormat="1" ht="19.95" customHeight="1">
      <c r="A84" s="36" t="s">
        <v>39</v>
      </c>
      <c r="B84" s="88"/>
      <c r="C84" s="89"/>
      <c r="D84" s="90" t="s">
        <v>19</v>
      </c>
      <c r="E84" s="90"/>
      <c r="F84" s="90"/>
      <c r="G84" s="38" t="s">
        <v>20</v>
      </c>
      <c r="H84" s="39"/>
      <c r="I84" s="38" t="s">
        <v>23</v>
      </c>
      <c r="J84" s="43"/>
      <c r="K84" s="43"/>
      <c r="L84" s="43"/>
      <c r="M84" s="43"/>
      <c r="N84" s="43"/>
      <c r="O84" s="43"/>
      <c r="P84" s="41"/>
      <c r="Q84" s="42">
        <f>B84*H84</f>
        <v>0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>
        <v>2800</v>
      </c>
      <c r="AL84" s="1">
        <v>1</v>
      </c>
      <c r="AM84" s="1">
        <v>4</v>
      </c>
      <c r="AN84" s="1">
        <v>4</v>
      </c>
      <c r="AO84" s="6">
        <f t="shared" si="16"/>
        <v>44800</v>
      </c>
      <c r="AP84" s="1">
        <v>800</v>
      </c>
      <c r="AQ84" s="1">
        <v>3</v>
      </c>
      <c r="AR84" s="1">
        <v>10</v>
      </c>
      <c r="AS84" s="1">
        <v>4</v>
      </c>
      <c r="AT84" s="6">
        <f t="shared" si="17"/>
        <v>96000</v>
      </c>
      <c r="AU84" s="6">
        <f t="shared" si="18"/>
        <v>19200</v>
      </c>
    </row>
    <row r="85" spans="1:47" s="5" customFormat="1" ht="20.25" customHeight="1">
      <c r="A85" s="92" t="s">
        <v>48</v>
      </c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49"/>
      <c r="Q85" s="50">
        <f>SUM(Q86:Q101)</f>
        <v>0</v>
      </c>
    </row>
    <row r="86" spans="1:47" s="4" customFormat="1" ht="19.95" customHeight="1">
      <c r="A86" s="36" t="s">
        <v>29</v>
      </c>
      <c r="B86" s="37">
        <v>240</v>
      </c>
      <c r="C86" s="38" t="s">
        <v>19</v>
      </c>
      <c r="D86" s="38" t="s">
        <v>20</v>
      </c>
      <c r="E86" s="39"/>
      <c r="F86" s="40" t="s">
        <v>21</v>
      </c>
      <c r="G86" s="38" t="s">
        <v>20</v>
      </c>
      <c r="H86" s="39"/>
      <c r="I86" s="40" t="s">
        <v>22</v>
      </c>
      <c r="J86" s="38" t="s">
        <v>20</v>
      </c>
      <c r="K86" s="39"/>
      <c r="L86" s="38" t="s">
        <v>23</v>
      </c>
      <c r="M86" s="38"/>
      <c r="N86" s="38"/>
      <c r="O86" s="43"/>
      <c r="P86" s="41"/>
      <c r="Q86" s="42">
        <f>B86*E86*H86*K86</f>
        <v>0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>
        <v>2800</v>
      </c>
      <c r="AL86" s="1">
        <v>1</v>
      </c>
      <c r="AM86" s="1">
        <v>4</v>
      </c>
      <c r="AN86" s="1">
        <v>4</v>
      </c>
      <c r="AO86" s="6">
        <f t="shared" ref="AO86:AO101" si="19">AK86*AL86*AM86*AN86</f>
        <v>44800</v>
      </c>
      <c r="AP86" s="1">
        <v>800</v>
      </c>
      <c r="AQ86" s="1">
        <v>3</v>
      </c>
      <c r="AR86" s="1">
        <v>10</v>
      </c>
      <c r="AS86" s="1">
        <v>4</v>
      </c>
      <c r="AT86" s="6">
        <f t="shared" ref="AT86:AT101" si="20">AP86*AQ86*AR86*AS86</f>
        <v>96000</v>
      </c>
      <c r="AU86" s="6">
        <f t="shared" ref="AU86:AU101" si="21">4800*4</f>
        <v>19200</v>
      </c>
    </row>
    <row r="87" spans="1:47" s="4" customFormat="1" ht="19.95" customHeight="1">
      <c r="A87" s="36" t="s">
        <v>30</v>
      </c>
      <c r="B87" s="37">
        <v>750</v>
      </c>
      <c r="C87" s="38" t="s">
        <v>19</v>
      </c>
      <c r="D87" s="38" t="s">
        <v>20</v>
      </c>
      <c r="E87" s="39"/>
      <c r="F87" s="40" t="s">
        <v>21</v>
      </c>
      <c r="G87" s="38" t="s">
        <v>20</v>
      </c>
      <c r="H87" s="39"/>
      <c r="I87" s="40" t="s">
        <v>24</v>
      </c>
      <c r="J87" s="38" t="s">
        <v>20</v>
      </c>
      <c r="K87" s="39"/>
      <c r="L87" s="38" t="s">
        <v>23</v>
      </c>
      <c r="M87" s="38"/>
      <c r="N87" s="38"/>
      <c r="O87" s="43"/>
      <c r="P87" s="41"/>
      <c r="Q87" s="42">
        <f>B87*E87*H87*K87</f>
        <v>0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>
        <v>2800</v>
      </c>
      <c r="AL87" s="1">
        <v>1</v>
      </c>
      <c r="AM87" s="1">
        <v>4</v>
      </c>
      <c r="AN87" s="1">
        <v>4</v>
      </c>
      <c r="AO87" s="6">
        <f t="shared" si="19"/>
        <v>44800</v>
      </c>
      <c r="AP87" s="1">
        <v>800</v>
      </c>
      <c r="AQ87" s="1">
        <v>3</v>
      </c>
      <c r="AR87" s="1">
        <v>10</v>
      </c>
      <c r="AS87" s="1">
        <v>4</v>
      </c>
      <c r="AT87" s="6">
        <f t="shared" si="20"/>
        <v>96000</v>
      </c>
      <c r="AU87" s="6">
        <f t="shared" si="21"/>
        <v>19200</v>
      </c>
    </row>
    <row r="88" spans="1:47" s="4" customFormat="1" ht="19.95" customHeight="1">
      <c r="A88" s="36" t="s">
        <v>42</v>
      </c>
      <c r="B88" s="37">
        <v>600</v>
      </c>
      <c r="C88" s="38" t="s">
        <v>19</v>
      </c>
      <c r="D88" s="38" t="s">
        <v>20</v>
      </c>
      <c r="E88" s="39"/>
      <c r="F88" s="40" t="s">
        <v>27</v>
      </c>
      <c r="G88" s="38" t="s">
        <v>20</v>
      </c>
      <c r="H88" s="39"/>
      <c r="I88" s="40" t="s">
        <v>22</v>
      </c>
      <c r="J88" s="38" t="s">
        <v>20</v>
      </c>
      <c r="K88" s="39"/>
      <c r="L88" s="40" t="s">
        <v>21</v>
      </c>
      <c r="M88" s="38" t="s">
        <v>20</v>
      </c>
      <c r="N88" s="39"/>
      <c r="O88" s="38" t="s">
        <v>23</v>
      </c>
      <c r="P88" s="55"/>
      <c r="Q88" s="42">
        <f>B88*E88*H88*K88*N88</f>
        <v>0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>
        <v>2800</v>
      </c>
      <c r="AL88" s="1">
        <v>1</v>
      </c>
      <c r="AM88" s="1">
        <v>4</v>
      </c>
      <c r="AN88" s="1">
        <v>4</v>
      </c>
      <c r="AO88" s="6">
        <f t="shared" si="19"/>
        <v>44800</v>
      </c>
      <c r="AP88" s="1">
        <v>800</v>
      </c>
      <c r="AQ88" s="1">
        <v>3</v>
      </c>
      <c r="AR88" s="1">
        <v>10</v>
      </c>
      <c r="AS88" s="1">
        <v>4</v>
      </c>
      <c r="AT88" s="6">
        <f t="shared" si="20"/>
        <v>96000</v>
      </c>
      <c r="AU88" s="6">
        <f t="shared" si="21"/>
        <v>19200</v>
      </c>
    </row>
    <row r="89" spans="1:47" s="4" customFormat="1" ht="19.95" customHeight="1">
      <c r="A89" s="36" t="s">
        <v>41</v>
      </c>
      <c r="B89" s="37">
        <v>1200</v>
      </c>
      <c r="C89" s="38" t="s">
        <v>19</v>
      </c>
      <c r="D89" s="38" t="s">
        <v>20</v>
      </c>
      <c r="E89" s="39"/>
      <c r="F89" s="40" t="s">
        <v>27</v>
      </c>
      <c r="G89" s="38" t="s">
        <v>20</v>
      </c>
      <c r="H89" s="39"/>
      <c r="I89" s="40" t="s">
        <v>22</v>
      </c>
      <c r="J89" s="38" t="s">
        <v>20</v>
      </c>
      <c r="K89" s="39"/>
      <c r="L89" s="40" t="s">
        <v>21</v>
      </c>
      <c r="M89" s="38" t="s">
        <v>20</v>
      </c>
      <c r="N89" s="39"/>
      <c r="O89" s="38" t="s">
        <v>23</v>
      </c>
      <c r="P89" s="55"/>
      <c r="Q89" s="42">
        <f>B89*E89*H89*K89*N89</f>
        <v>0</v>
      </c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>
        <v>2800</v>
      </c>
      <c r="AL89" s="1">
        <v>1</v>
      </c>
      <c r="AM89" s="1">
        <v>4</v>
      </c>
      <c r="AN89" s="1">
        <v>4</v>
      </c>
      <c r="AO89" s="6">
        <f t="shared" si="19"/>
        <v>44800</v>
      </c>
      <c r="AP89" s="1">
        <v>800</v>
      </c>
      <c r="AQ89" s="1">
        <v>3</v>
      </c>
      <c r="AR89" s="1">
        <v>10</v>
      </c>
      <c r="AS89" s="1">
        <v>4</v>
      </c>
      <c r="AT89" s="6">
        <f t="shared" si="20"/>
        <v>96000</v>
      </c>
      <c r="AU89" s="6">
        <f t="shared" si="21"/>
        <v>19200</v>
      </c>
    </row>
    <row r="90" spans="1:47" s="4" customFormat="1" ht="19.95" customHeight="1">
      <c r="A90" s="36" t="s">
        <v>44</v>
      </c>
      <c r="B90" s="37">
        <v>700</v>
      </c>
      <c r="C90" s="38" t="s">
        <v>19</v>
      </c>
      <c r="D90" s="38" t="s">
        <v>20</v>
      </c>
      <c r="E90" s="39"/>
      <c r="F90" s="40" t="s">
        <v>21</v>
      </c>
      <c r="G90" s="38" t="s">
        <v>20</v>
      </c>
      <c r="H90" s="39"/>
      <c r="I90" s="40" t="s">
        <v>22</v>
      </c>
      <c r="J90" s="38" t="s">
        <v>20</v>
      </c>
      <c r="K90" s="39"/>
      <c r="L90" s="38" t="s">
        <v>23</v>
      </c>
      <c r="M90" s="38"/>
      <c r="N90" s="38"/>
      <c r="O90" s="43"/>
      <c r="P90" s="41"/>
      <c r="Q90" s="42">
        <f>B90*E90*H90*K90</f>
        <v>0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>
        <v>2800</v>
      </c>
      <c r="AL90" s="1">
        <v>1</v>
      </c>
      <c r="AM90" s="1">
        <v>4</v>
      </c>
      <c r="AN90" s="1">
        <v>4</v>
      </c>
      <c r="AO90" s="6">
        <f t="shared" si="19"/>
        <v>44800</v>
      </c>
      <c r="AP90" s="1">
        <v>800</v>
      </c>
      <c r="AQ90" s="1">
        <v>3</v>
      </c>
      <c r="AR90" s="1">
        <v>10</v>
      </c>
      <c r="AS90" s="1">
        <v>4</v>
      </c>
      <c r="AT90" s="6">
        <f t="shared" si="20"/>
        <v>96000</v>
      </c>
      <c r="AU90" s="6">
        <f t="shared" si="21"/>
        <v>19200</v>
      </c>
    </row>
    <row r="91" spans="1:47" s="4" customFormat="1" ht="19.95" customHeight="1">
      <c r="A91" s="36" t="s">
        <v>45</v>
      </c>
      <c r="B91" s="37">
        <v>50</v>
      </c>
      <c r="C91" s="38" t="s">
        <v>19</v>
      </c>
      <c r="D91" s="38" t="s">
        <v>20</v>
      </c>
      <c r="E91" s="39"/>
      <c r="F91" s="40" t="s">
        <v>21</v>
      </c>
      <c r="G91" s="38" t="s">
        <v>20</v>
      </c>
      <c r="H91" s="39"/>
      <c r="I91" s="40" t="s">
        <v>43</v>
      </c>
      <c r="J91" s="38" t="s">
        <v>20</v>
      </c>
      <c r="K91" s="39"/>
      <c r="L91" s="38" t="s">
        <v>23</v>
      </c>
      <c r="M91" s="38"/>
      <c r="N91" s="38"/>
      <c r="O91" s="43"/>
      <c r="P91" s="41"/>
      <c r="Q91" s="42">
        <f>B91*E91*H91*K91</f>
        <v>0</v>
      </c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>
        <v>2800</v>
      </c>
      <c r="AL91" s="1">
        <v>1</v>
      </c>
      <c r="AM91" s="1">
        <v>4</v>
      </c>
      <c r="AN91" s="1">
        <v>4</v>
      </c>
      <c r="AO91" s="6">
        <f t="shared" si="19"/>
        <v>44800</v>
      </c>
      <c r="AP91" s="1">
        <v>800</v>
      </c>
      <c r="AQ91" s="1">
        <v>3</v>
      </c>
      <c r="AR91" s="1">
        <v>10</v>
      </c>
      <c r="AS91" s="1">
        <v>4</v>
      </c>
      <c r="AT91" s="6">
        <f t="shared" si="20"/>
        <v>96000</v>
      </c>
      <c r="AU91" s="6">
        <f t="shared" si="21"/>
        <v>19200</v>
      </c>
    </row>
    <row r="92" spans="1:47" s="4" customFormat="1" ht="19.95" customHeight="1">
      <c r="A92" s="36" t="s">
        <v>31</v>
      </c>
      <c r="B92" s="37">
        <v>400</v>
      </c>
      <c r="C92" s="38" t="s">
        <v>19</v>
      </c>
      <c r="D92" s="38" t="s">
        <v>20</v>
      </c>
      <c r="E92" s="39"/>
      <c r="F92" s="40" t="s">
        <v>21</v>
      </c>
      <c r="G92" s="38" t="s">
        <v>20</v>
      </c>
      <c r="H92" s="39"/>
      <c r="I92" s="40" t="s">
        <v>23</v>
      </c>
      <c r="J92" s="40"/>
      <c r="K92" s="39"/>
      <c r="L92" s="38"/>
      <c r="M92" s="43"/>
      <c r="N92" s="43"/>
      <c r="O92" s="43"/>
      <c r="P92" s="41"/>
      <c r="Q92" s="42">
        <f>B92*E92*H92</f>
        <v>0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>
        <v>2800</v>
      </c>
      <c r="AL92" s="1">
        <v>1</v>
      </c>
      <c r="AM92" s="1">
        <v>4</v>
      </c>
      <c r="AN92" s="1">
        <v>4</v>
      </c>
      <c r="AO92" s="6">
        <f t="shared" si="19"/>
        <v>44800</v>
      </c>
      <c r="AP92" s="1">
        <v>800</v>
      </c>
      <c r="AQ92" s="1">
        <v>3</v>
      </c>
      <c r="AR92" s="1">
        <v>10</v>
      </c>
      <c r="AS92" s="1">
        <v>4</v>
      </c>
      <c r="AT92" s="6">
        <f t="shared" si="20"/>
        <v>96000</v>
      </c>
      <c r="AU92" s="6">
        <f t="shared" si="21"/>
        <v>19200</v>
      </c>
    </row>
    <row r="93" spans="1:47" s="4" customFormat="1" ht="19.95" customHeight="1">
      <c r="A93" s="36" t="s">
        <v>32</v>
      </c>
      <c r="B93" s="37">
        <v>2800</v>
      </c>
      <c r="C93" s="38" t="s">
        <v>19</v>
      </c>
      <c r="D93" s="38" t="s">
        <v>20</v>
      </c>
      <c r="E93" s="39"/>
      <c r="F93" s="40" t="s">
        <v>25</v>
      </c>
      <c r="G93" s="38" t="s">
        <v>20</v>
      </c>
      <c r="H93" s="39"/>
      <c r="I93" s="40" t="s">
        <v>22</v>
      </c>
      <c r="J93" s="38" t="s">
        <v>20</v>
      </c>
      <c r="K93" s="39"/>
      <c r="L93" s="38" t="s">
        <v>23</v>
      </c>
      <c r="M93" s="43"/>
      <c r="N93" s="43"/>
      <c r="O93" s="43"/>
      <c r="P93" s="41"/>
      <c r="Q93" s="42">
        <f>B93*E93*H93*K93</f>
        <v>0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>
        <v>2800</v>
      </c>
      <c r="AL93" s="1">
        <v>1</v>
      </c>
      <c r="AM93" s="1">
        <v>4</v>
      </c>
      <c r="AN93" s="1">
        <v>4</v>
      </c>
      <c r="AO93" s="6">
        <f t="shared" si="19"/>
        <v>44800</v>
      </c>
      <c r="AP93" s="1">
        <v>800</v>
      </c>
      <c r="AQ93" s="1">
        <v>3</v>
      </c>
      <c r="AR93" s="1">
        <v>10</v>
      </c>
      <c r="AS93" s="1">
        <v>4</v>
      </c>
      <c r="AT93" s="6">
        <f t="shared" si="20"/>
        <v>96000</v>
      </c>
      <c r="AU93" s="6">
        <f t="shared" si="21"/>
        <v>19200</v>
      </c>
    </row>
    <row r="94" spans="1:47" s="4" customFormat="1" ht="19.95" customHeight="1">
      <c r="A94" s="36" t="s">
        <v>33</v>
      </c>
      <c r="B94" s="37">
        <v>13400</v>
      </c>
      <c r="C94" s="38" t="s">
        <v>19</v>
      </c>
      <c r="D94" s="38" t="s">
        <v>20</v>
      </c>
      <c r="E94" s="39"/>
      <c r="F94" s="40" t="s">
        <v>25</v>
      </c>
      <c r="G94" s="38" t="s">
        <v>20</v>
      </c>
      <c r="H94" s="39"/>
      <c r="I94" s="40" t="s">
        <v>22</v>
      </c>
      <c r="J94" s="38" t="s">
        <v>20</v>
      </c>
      <c r="K94" s="39"/>
      <c r="L94" s="38" t="s">
        <v>23</v>
      </c>
      <c r="M94" s="43"/>
      <c r="N94" s="43"/>
      <c r="O94" s="43"/>
      <c r="P94" s="41"/>
      <c r="Q94" s="42">
        <f>B94*E94*H94*K94</f>
        <v>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>
        <v>2800</v>
      </c>
      <c r="AL94" s="1">
        <v>1</v>
      </c>
      <c r="AM94" s="1">
        <v>4</v>
      </c>
      <c r="AN94" s="1">
        <v>4</v>
      </c>
      <c r="AO94" s="6">
        <f t="shared" si="19"/>
        <v>44800</v>
      </c>
      <c r="AP94" s="1">
        <v>800</v>
      </c>
      <c r="AQ94" s="1">
        <v>3</v>
      </c>
      <c r="AR94" s="1">
        <v>10</v>
      </c>
      <c r="AS94" s="1">
        <v>4</v>
      </c>
      <c r="AT94" s="6">
        <f t="shared" si="20"/>
        <v>96000</v>
      </c>
      <c r="AU94" s="6">
        <f t="shared" si="21"/>
        <v>19200</v>
      </c>
    </row>
    <row r="95" spans="1:47" s="4" customFormat="1" ht="19.95" customHeight="1">
      <c r="A95" s="36" t="s">
        <v>34</v>
      </c>
      <c r="B95" s="37">
        <v>1000</v>
      </c>
      <c r="C95" s="38" t="s">
        <v>19</v>
      </c>
      <c r="D95" s="38" t="s">
        <v>20</v>
      </c>
      <c r="E95" s="39"/>
      <c r="F95" s="40" t="s">
        <v>22</v>
      </c>
      <c r="G95" s="38" t="s">
        <v>20</v>
      </c>
      <c r="H95" s="39"/>
      <c r="I95" s="40" t="s">
        <v>23</v>
      </c>
      <c r="J95" s="40"/>
      <c r="K95" s="39"/>
      <c r="L95" s="38"/>
      <c r="M95" s="43"/>
      <c r="N95" s="43"/>
      <c r="O95" s="43"/>
      <c r="P95" s="41"/>
      <c r="Q95" s="42">
        <f>B95*E95*H95</f>
        <v>0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>
        <v>2800</v>
      </c>
      <c r="AL95" s="1">
        <v>1</v>
      </c>
      <c r="AM95" s="1">
        <v>4</v>
      </c>
      <c r="AN95" s="1">
        <v>4</v>
      </c>
      <c r="AO95" s="6">
        <f t="shared" si="19"/>
        <v>44800</v>
      </c>
      <c r="AP95" s="1">
        <v>800</v>
      </c>
      <c r="AQ95" s="1">
        <v>3</v>
      </c>
      <c r="AR95" s="1">
        <v>10</v>
      </c>
      <c r="AS95" s="1">
        <v>4</v>
      </c>
      <c r="AT95" s="6">
        <f t="shared" si="20"/>
        <v>96000</v>
      </c>
      <c r="AU95" s="6">
        <f t="shared" si="21"/>
        <v>19200</v>
      </c>
    </row>
    <row r="96" spans="1:47" s="4" customFormat="1" ht="19.95" customHeight="1">
      <c r="A96" s="36" t="s">
        <v>40</v>
      </c>
      <c r="B96" s="37">
        <v>70</v>
      </c>
      <c r="C96" s="38" t="s">
        <v>19</v>
      </c>
      <c r="D96" s="38" t="s">
        <v>20</v>
      </c>
      <c r="E96" s="39"/>
      <c r="F96" s="40" t="s">
        <v>21</v>
      </c>
      <c r="G96" s="38" t="s">
        <v>20</v>
      </c>
      <c r="H96" s="39"/>
      <c r="I96" s="40" t="s">
        <v>23</v>
      </c>
      <c r="J96" s="40"/>
      <c r="K96" s="39"/>
      <c r="L96" s="38"/>
      <c r="M96" s="43"/>
      <c r="N96" s="43"/>
      <c r="O96" s="43"/>
      <c r="P96" s="41"/>
      <c r="Q96" s="42">
        <f>B96*E96*H96</f>
        <v>0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>
        <v>2800</v>
      </c>
      <c r="AL96" s="1">
        <v>1</v>
      </c>
      <c r="AM96" s="1">
        <v>4</v>
      </c>
      <c r="AN96" s="1">
        <v>4</v>
      </c>
      <c r="AO96" s="6">
        <f t="shared" si="19"/>
        <v>44800</v>
      </c>
      <c r="AP96" s="1">
        <v>800</v>
      </c>
      <c r="AQ96" s="1">
        <v>3</v>
      </c>
      <c r="AR96" s="1">
        <v>10</v>
      </c>
      <c r="AS96" s="1">
        <v>4</v>
      </c>
      <c r="AT96" s="6">
        <f t="shared" si="20"/>
        <v>96000</v>
      </c>
      <c r="AU96" s="6">
        <f t="shared" si="21"/>
        <v>19200</v>
      </c>
    </row>
    <row r="97" spans="1:47" s="4" customFormat="1" ht="19.95" customHeight="1">
      <c r="A97" s="36" t="s">
        <v>35</v>
      </c>
      <c r="B97" s="37"/>
      <c r="C97" s="38" t="s">
        <v>19</v>
      </c>
      <c r="D97" s="38" t="s">
        <v>20</v>
      </c>
      <c r="E97" s="38"/>
      <c r="F97" s="44" t="s">
        <v>23</v>
      </c>
      <c r="G97" s="43"/>
      <c r="H97" s="43"/>
      <c r="I97" s="43"/>
      <c r="J97" s="43"/>
      <c r="K97" s="43"/>
      <c r="L97" s="43"/>
      <c r="M97" s="43"/>
      <c r="N97" s="43"/>
      <c r="O97" s="43"/>
      <c r="P97" s="41"/>
      <c r="Q97" s="42">
        <f>B97*E97</f>
        <v>0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>
        <v>2800</v>
      </c>
      <c r="AL97" s="1">
        <v>1</v>
      </c>
      <c r="AM97" s="1">
        <v>4</v>
      </c>
      <c r="AN97" s="1">
        <v>4</v>
      </c>
      <c r="AO97" s="6">
        <f t="shared" si="19"/>
        <v>44800</v>
      </c>
      <c r="AP97" s="1">
        <v>800</v>
      </c>
      <c r="AQ97" s="1">
        <v>3</v>
      </c>
      <c r="AR97" s="1">
        <v>10</v>
      </c>
      <c r="AS97" s="1">
        <v>4</v>
      </c>
      <c r="AT97" s="6">
        <f t="shared" si="20"/>
        <v>96000</v>
      </c>
      <c r="AU97" s="6">
        <f t="shared" si="21"/>
        <v>19200</v>
      </c>
    </row>
    <row r="98" spans="1:47" s="4" customFormat="1" ht="19.95" customHeight="1">
      <c r="A98" s="36" t="s">
        <v>36</v>
      </c>
      <c r="B98" s="37">
        <v>300</v>
      </c>
      <c r="C98" s="38" t="s">
        <v>19</v>
      </c>
      <c r="D98" s="38" t="s">
        <v>20</v>
      </c>
      <c r="E98" s="39"/>
      <c r="F98" s="40" t="s">
        <v>21</v>
      </c>
      <c r="G98" s="38" t="s">
        <v>20</v>
      </c>
      <c r="H98" s="39"/>
      <c r="I98" s="40" t="s">
        <v>22</v>
      </c>
      <c r="J98" s="43"/>
      <c r="K98" s="43"/>
      <c r="L98" s="43"/>
      <c r="M98" s="43"/>
      <c r="N98" s="43"/>
      <c r="O98" s="43"/>
      <c r="P98" s="41"/>
      <c r="Q98" s="42">
        <f>B98*E98*H98</f>
        <v>0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>
        <v>2800</v>
      </c>
      <c r="AL98" s="1">
        <v>1</v>
      </c>
      <c r="AM98" s="1">
        <v>4</v>
      </c>
      <c r="AN98" s="1">
        <v>4</v>
      </c>
      <c r="AO98" s="6">
        <f t="shared" si="19"/>
        <v>44800</v>
      </c>
      <c r="AP98" s="1">
        <v>800</v>
      </c>
      <c r="AQ98" s="1">
        <v>3</v>
      </c>
      <c r="AR98" s="1">
        <v>10</v>
      </c>
      <c r="AS98" s="1">
        <v>4</v>
      </c>
      <c r="AT98" s="6">
        <f t="shared" si="20"/>
        <v>96000</v>
      </c>
      <c r="AU98" s="6">
        <f t="shared" si="21"/>
        <v>19200</v>
      </c>
    </row>
    <row r="99" spans="1:47" s="4" customFormat="1" ht="19.95" customHeight="1">
      <c r="A99" s="36" t="s">
        <v>37</v>
      </c>
      <c r="B99" s="37">
        <v>15000</v>
      </c>
      <c r="C99" s="38" t="s">
        <v>19</v>
      </c>
      <c r="D99" s="38" t="s">
        <v>20</v>
      </c>
      <c r="E99" s="39"/>
      <c r="F99" s="40" t="s">
        <v>21</v>
      </c>
      <c r="G99" s="38" t="s">
        <v>20</v>
      </c>
      <c r="H99" s="39"/>
      <c r="I99" s="45" t="s">
        <v>26</v>
      </c>
      <c r="J99" s="43"/>
      <c r="K99" s="43"/>
      <c r="L99" s="43"/>
      <c r="M99" s="43"/>
      <c r="N99" s="43"/>
      <c r="O99" s="43"/>
      <c r="P99" s="41"/>
      <c r="Q99" s="42">
        <f>B99*E99*H99</f>
        <v>0</v>
      </c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>
        <v>2800</v>
      </c>
      <c r="AL99" s="1">
        <v>1</v>
      </c>
      <c r="AM99" s="1">
        <v>4</v>
      </c>
      <c r="AN99" s="1">
        <v>4</v>
      </c>
      <c r="AO99" s="6">
        <f t="shared" si="19"/>
        <v>44800</v>
      </c>
      <c r="AP99" s="1">
        <v>800</v>
      </c>
      <c r="AQ99" s="1">
        <v>3</v>
      </c>
      <c r="AR99" s="1">
        <v>10</v>
      </c>
      <c r="AS99" s="1">
        <v>4</v>
      </c>
      <c r="AT99" s="6">
        <f t="shared" si="20"/>
        <v>96000</v>
      </c>
      <c r="AU99" s="6">
        <f t="shared" si="21"/>
        <v>19200</v>
      </c>
    </row>
    <row r="100" spans="1:47" s="4" customFormat="1" ht="19.95" customHeight="1">
      <c r="A100" s="36" t="s">
        <v>38</v>
      </c>
      <c r="B100" s="37"/>
      <c r="C100" s="38" t="s">
        <v>19</v>
      </c>
      <c r="D100" s="38" t="s">
        <v>20</v>
      </c>
      <c r="E100" s="39"/>
      <c r="F100" s="40" t="s">
        <v>23</v>
      </c>
      <c r="G100" s="38" t="s">
        <v>20</v>
      </c>
      <c r="H100" s="39"/>
      <c r="I100" s="46" t="s">
        <v>28</v>
      </c>
      <c r="J100" s="43"/>
      <c r="K100" s="43"/>
      <c r="L100" s="43"/>
      <c r="M100" s="43"/>
      <c r="N100" s="43"/>
      <c r="O100" s="43"/>
      <c r="P100" s="41"/>
      <c r="Q100" s="42">
        <f>B100*E100*H100</f>
        <v>0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>
        <v>2800</v>
      </c>
      <c r="AL100" s="1">
        <v>1</v>
      </c>
      <c r="AM100" s="1">
        <v>4</v>
      </c>
      <c r="AN100" s="1">
        <v>4</v>
      </c>
      <c r="AO100" s="6">
        <f t="shared" si="19"/>
        <v>44800</v>
      </c>
      <c r="AP100" s="1">
        <v>800</v>
      </c>
      <c r="AQ100" s="1">
        <v>3</v>
      </c>
      <c r="AR100" s="1">
        <v>10</v>
      </c>
      <c r="AS100" s="1">
        <v>4</v>
      </c>
      <c r="AT100" s="6">
        <f t="shared" si="20"/>
        <v>96000</v>
      </c>
      <c r="AU100" s="6">
        <f t="shared" si="21"/>
        <v>19200</v>
      </c>
    </row>
    <row r="101" spans="1:47" s="4" customFormat="1" ht="19.95" customHeight="1">
      <c r="A101" s="36" t="s">
        <v>39</v>
      </c>
      <c r="B101" s="88"/>
      <c r="C101" s="89"/>
      <c r="D101" s="90" t="s">
        <v>19</v>
      </c>
      <c r="E101" s="90"/>
      <c r="F101" s="90"/>
      <c r="G101" s="38" t="s">
        <v>20</v>
      </c>
      <c r="H101" s="39"/>
      <c r="I101" s="38" t="s">
        <v>23</v>
      </c>
      <c r="J101" s="43"/>
      <c r="K101" s="43"/>
      <c r="L101" s="43"/>
      <c r="M101" s="43"/>
      <c r="N101" s="43"/>
      <c r="O101" s="43"/>
      <c r="P101" s="41"/>
      <c r="Q101" s="42">
        <f>B101*H101</f>
        <v>0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>
        <v>2800</v>
      </c>
      <c r="AL101" s="1">
        <v>1</v>
      </c>
      <c r="AM101" s="1">
        <v>4</v>
      </c>
      <c r="AN101" s="1">
        <v>4</v>
      </c>
      <c r="AO101" s="6">
        <f t="shared" si="19"/>
        <v>44800</v>
      </c>
      <c r="AP101" s="1">
        <v>800</v>
      </c>
      <c r="AQ101" s="1">
        <v>3</v>
      </c>
      <c r="AR101" s="1">
        <v>10</v>
      </c>
      <c r="AS101" s="1">
        <v>4</v>
      </c>
      <c r="AT101" s="6">
        <f t="shared" si="20"/>
        <v>96000</v>
      </c>
      <c r="AU101" s="6">
        <f t="shared" si="21"/>
        <v>19200</v>
      </c>
    </row>
    <row r="102" spans="1:47" s="5" customFormat="1" ht="20.25" customHeight="1">
      <c r="A102" s="92" t="s">
        <v>49</v>
      </c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49"/>
      <c r="Q102" s="50">
        <f>SUM(Q103:Q118)</f>
        <v>0</v>
      </c>
    </row>
    <row r="103" spans="1:47" s="4" customFormat="1" ht="19.95" customHeight="1">
      <c r="A103" s="36" t="s">
        <v>29</v>
      </c>
      <c r="B103" s="37">
        <v>240</v>
      </c>
      <c r="C103" s="38" t="s">
        <v>19</v>
      </c>
      <c r="D103" s="38" t="s">
        <v>20</v>
      </c>
      <c r="E103" s="39"/>
      <c r="F103" s="40" t="s">
        <v>21</v>
      </c>
      <c r="G103" s="38" t="s">
        <v>20</v>
      </c>
      <c r="H103" s="39"/>
      <c r="I103" s="40" t="s">
        <v>22</v>
      </c>
      <c r="J103" s="38" t="s">
        <v>20</v>
      </c>
      <c r="K103" s="39"/>
      <c r="L103" s="38" t="s">
        <v>23</v>
      </c>
      <c r="M103" s="38"/>
      <c r="N103" s="38"/>
      <c r="O103" s="43"/>
      <c r="P103" s="41"/>
      <c r="Q103" s="42">
        <f>B103*E103*H103*K103</f>
        <v>0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>
        <v>2800</v>
      </c>
      <c r="AL103" s="1">
        <v>1</v>
      </c>
      <c r="AM103" s="1">
        <v>4</v>
      </c>
      <c r="AN103" s="1">
        <v>4</v>
      </c>
      <c r="AO103" s="6">
        <f t="shared" ref="AO103:AO118" si="22">AK103*AL103*AM103*AN103</f>
        <v>44800</v>
      </c>
      <c r="AP103" s="1">
        <v>800</v>
      </c>
      <c r="AQ103" s="1">
        <v>3</v>
      </c>
      <c r="AR103" s="1">
        <v>10</v>
      </c>
      <c r="AS103" s="1">
        <v>4</v>
      </c>
      <c r="AT103" s="6">
        <f t="shared" ref="AT103:AT118" si="23">AP103*AQ103*AR103*AS103</f>
        <v>96000</v>
      </c>
      <c r="AU103" s="6">
        <f t="shared" ref="AU103:AU118" si="24">4800*4</f>
        <v>19200</v>
      </c>
    </row>
    <row r="104" spans="1:47" s="4" customFormat="1" ht="19.95" customHeight="1">
      <c r="A104" s="36" t="s">
        <v>30</v>
      </c>
      <c r="B104" s="37">
        <v>750</v>
      </c>
      <c r="C104" s="38" t="s">
        <v>19</v>
      </c>
      <c r="D104" s="38" t="s">
        <v>20</v>
      </c>
      <c r="E104" s="39"/>
      <c r="F104" s="40" t="s">
        <v>21</v>
      </c>
      <c r="G104" s="38" t="s">
        <v>20</v>
      </c>
      <c r="H104" s="39"/>
      <c r="I104" s="40" t="s">
        <v>24</v>
      </c>
      <c r="J104" s="38" t="s">
        <v>20</v>
      </c>
      <c r="K104" s="39"/>
      <c r="L104" s="38" t="s">
        <v>23</v>
      </c>
      <c r="M104" s="38"/>
      <c r="N104" s="38"/>
      <c r="O104" s="43"/>
      <c r="P104" s="41"/>
      <c r="Q104" s="42">
        <f>B104*E104*H104*K104</f>
        <v>0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>
        <v>2800</v>
      </c>
      <c r="AL104" s="1">
        <v>1</v>
      </c>
      <c r="AM104" s="1">
        <v>4</v>
      </c>
      <c r="AN104" s="1">
        <v>4</v>
      </c>
      <c r="AO104" s="6">
        <f t="shared" si="22"/>
        <v>44800</v>
      </c>
      <c r="AP104" s="1">
        <v>800</v>
      </c>
      <c r="AQ104" s="1">
        <v>3</v>
      </c>
      <c r="AR104" s="1">
        <v>10</v>
      </c>
      <c r="AS104" s="1">
        <v>4</v>
      </c>
      <c r="AT104" s="6">
        <f t="shared" si="23"/>
        <v>96000</v>
      </c>
      <c r="AU104" s="6">
        <f t="shared" si="24"/>
        <v>19200</v>
      </c>
    </row>
    <row r="105" spans="1:47" s="4" customFormat="1" ht="19.95" customHeight="1">
      <c r="A105" s="36" t="s">
        <v>42</v>
      </c>
      <c r="B105" s="37">
        <v>600</v>
      </c>
      <c r="C105" s="38" t="s">
        <v>19</v>
      </c>
      <c r="D105" s="38" t="s">
        <v>20</v>
      </c>
      <c r="E105" s="39"/>
      <c r="F105" s="40" t="s">
        <v>27</v>
      </c>
      <c r="G105" s="38" t="s">
        <v>20</v>
      </c>
      <c r="H105" s="39"/>
      <c r="I105" s="40" t="s">
        <v>22</v>
      </c>
      <c r="J105" s="38" t="s">
        <v>20</v>
      </c>
      <c r="K105" s="39"/>
      <c r="L105" s="40" t="s">
        <v>21</v>
      </c>
      <c r="M105" s="38" t="s">
        <v>20</v>
      </c>
      <c r="N105" s="39"/>
      <c r="O105" s="38" t="s">
        <v>23</v>
      </c>
      <c r="P105" s="55"/>
      <c r="Q105" s="42">
        <f>B105*E105*H105*K105*N105</f>
        <v>0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>
        <v>2800</v>
      </c>
      <c r="AL105" s="1">
        <v>1</v>
      </c>
      <c r="AM105" s="1">
        <v>4</v>
      </c>
      <c r="AN105" s="1">
        <v>4</v>
      </c>
      <c r="AO105" s="6">
        <f t="shared" si="22"/>
        <v>44800</v>
      </c>
      <c r="AP105" s="1">
        <v>800</v>
      </c>
      <c r="AQ105" s="1">
        <v>3</v>
      </c>
      <c r="AR105" s="1">
        <v>10</v>
      </c>
      <c r="AS105" s="1">
        <v>4</v>
      </c>
      <c r="AT105" s="6">
        <f t="shared" si="23"/>
        <v>96000</v>
      </c>
      <c r="AU105" s="6">
        <f t="shared" si="24"/>
        <v>19200</v>
      </c>
    </row>
    <row r="106" spans="1:47" s="4" customFormat="1" ht="19.95" customHeight="1">
      <c r="A106" s="36" t="s">
        <v>41</v>
      </c>
      <c r="B106" s="37">
        <v>1200</v>
      </c>
      <c r="C106" s="38" t="s">
        <v>19</v>
      </c>
      <c r="D106" s="38" t="s">
        <v>20</v>
      </c>
      <c r="E106" s="39"/>
      <c r="F106" s="40" t="s">
        <v>27</v>
      </c>
      <c r="G106" s="38" t="s">
        <v>20</v>
      </c>
      <c r="H106" s="39"/>
      <c r="I106" s="40" t="s">
        <v>22</v>
      </c>
      <c r="J106" s="38" t="s">
        <v>20</v>
      </c>
      <c r="K106" s="39"/>
      <c r="L106" s="40" t="s">
        <v>21</v>
      </c>
      <c r="M106" s="38" t="s">
        <v>20</v>
      </c>
      <c r="N106" s="39"/>
      <c r="O106" s="38" t="s">
        <v>23</v>
      </c>
      <c r="P106" s="55"/>
      <c r="Q106" s="42">
        <f>B106*E106*H106*K106*N106</f>
        <v>0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>
        <v>2800</v>
      </c>
      <c r="AL106" s="1">
        <v>1</v>
      </c>
      <c r="AM106" s="1">
        <v>4</v>
      </c>
      <c r="AN106" s="1">
        <v>4</v>
      </c>
      <c r="AO106" s="6">
        <f t="shared" si="22"/>
        <v>44800</v>
      </c>
      <c r="AP106" s="1">
        <v>800</v>
      </c>
      <c r="AQ106" s="1">
        <v>3</v>
      </c>
      <c r="AR106" s="1">
        <v>10</v>
      </c>
      <c r="AS106" s="1">
        <v>4</v>
      </c>
      <c r="AT106" s="6">
        <f t="shared" si="23"/>
        <v>96000</v>
      </c>
      <c r="AU106" s="6">
        <f t="shared" si="24"/>
        <v>19200</v>
      </c>
    </row>
    <row r="107" spans="1:47" s="4" customFormat="1" ht="19.95" customHeight="1">
      <c r="A107" s="36" t="s">
        <v>44</v>
      </c>
      <c r="B107" s="37">
        <v>700</v>
      </c>
      <c r="C107" s="38" t="s">
        <v>19</v>
      </c>
      <c r="D107" s="38" t="s">
        <v>20</v>
      </c>
      <c r="E107" s="39"/>
      <c r="F107" s="40" t="s">
        <v>21</v>
      </c>
      <c r="G107" s="38" t="s">
        <v>20</v>
      </c>
      <c r="H107" s="39"/>
      <c r="I107" s="40" t="s">
        <v>22</v>
      </c>
      <c r="J107" s="38" t="s">
        <v>20</v>
      </c>
      <c r="K107" s="39"/>
      <c r="L107" s="38" t="s">
        <v>23</v>
      </c>
      <c r="M107" s="38"/>
      <c r="N107" s="38"/>
      <c r="O107" s="43"/>
      <c r="P107" s="41"/>
      <c r="Q107" s="42">
        <f>B107*E107*H107*K107</f>
        <v>0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>
        <v>2800</v>
      </c>
      <c r="AL107" s="1">
        <v>1</v>
      </c>
      <c r="AM107" s="1">
        <v>4</v>
      </c>
      <c r="AN107" s="1">
        <v>4</v>
      </c>
      <c r="AO107" s="6">
        <f t="shared" si="22"/>
        <v>44800</v>
      </c>
      <c r="AP107" s="1">
        <v>800</v>
      </c>
      <c r="AQ107" s="1">
        <v>3</v>
      </c>
      <c r="AR107" s="1">
        <v>10</v>
      </c>
      <c r="AS107" s="1">
        <v>4</v>
      </c>
      <c r="AT107" s="6">
        <f t="shared" si="23"/>
        <v>96000</v>
      </c>
      <c r="AU107" s="6">
        <f t="shared" si="24"/>
        <v>19200</v>
      </c>
    </row>
    <row r="108" spans="1:47" s="4" customFormat="1" ht="19.95" customHeight="1">
      <c r="A108" s="36" t="s">
        <v>45</v>
      </c>
      <c r="B108" s="37">
        <v>50</v>
      </c>
      <c r="C108" s="38" t="s">
        <v>19</v>
      </c>
      <c r="D108" s="38" t="s">
        <v>20</v>
      </c>
      <c r="E108" s="39"/>
      <c r="F108" s="40" t="s">
        <v>21</v>
      </c>
      <c r="G108" s="38" t="s">
        <v>20</v>
      </c>
      <c r="H108" s="39"/>
      <c r="I108" s="40" t="s">
        <v>43</v>
      </c>
      <c r="J108" s="38" t="s">
        <v>20</v>
      </c>
      <c r="K108" s="39"/>
      <c r="L108" s="38" t="s">
        <v>23</v>
      </c>
      <c r="M108" s="38"/>
      <c r="N108" s="38"/>
      <c r="O108" s="43"/>
      <c r="P108" s="41"/>
      <c r="Q108" s="42">
        <f>B108*E108*H108*K108</f>
        <v>0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>
        <v>2800</v>
      </c>
      <c r="AL108" s="1">
        <v>1</v>
      </c>
      <c r="AM108" s="1">
        <v>4</v>
      </c>
      <c r="AN108" s="1">
        <v>4</v>
      </c>
      <c r="AO108" s="6">
        <f t="shared" si="22"/>
        <v>44800</v>
      </c>
      <c r="AP108" s="1">
        <v>800</v>
      </c>
      <c r="AQ108" s="1">
        <v>3</v>
      </c>
      <c r="AR108" s="1">
        <v>10</v>
      </c>
      <c r="AS108" s="1">
        <v>4</v>
      </c>
      <c r="AT108" s="6">
        <f t="shared" si="23"/>
        <v>96000</v>
      </c>
      <c r="AU108" s="6">
        <f t="shared" si="24"/>
        <v>19200</v>
      </c>
    </row>
    <row r="109" spans="1:47" s="4" customFormat="1" ht="19.95" customHeight="1">
      <c r="A109" s="36" t="s">
        <v>31</v>
      </c>
      <c r="B109" s="37">
        <v>400</v>
      </c>
      <c r="C109" s="38" t="s">
        <v>19</v>
      </c>
      <c r="D109" s="38" t="s">
        <v>20</v>
      </c>
      <c r="E109" s="39"/>
      <c r="F109" s="40" t="s">
        <v>21</v>
      </c>
      <c r="G109" s="38" t="s">
        <v>20</v>
      </c>
      <c r="H109" s="39"/>
      <c r="I109" s="40" t="s">
        <v>23</v>
      </c>
      <c r="J109" s="40"/>
      <c r="K109" s="39"/>
      <c r="L109" s="38"/>
      <c r="M109" s="43"/>
      <c r="N109" s="43"/>
      <c r="O109" s="43"/>
      <c r="P109" s="41"/>
      <c r="Q109" s="42">
        <f>B109*E109*H109</f>
        <v>0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>
        <v>2800</v>
      </c>
      <c r="AL109" s="1">
        <v>1</v>
      </c>
      <c r="AM109" s="1">
        <v>4</v>
      </c>
      <c r="AN109" s="1">
        <v>4</v>
      </c>
      <c r="AO109" s="6">
        <f t="shared" si="22"/>
        <v>44800</v>
      </c>
      <c r="AP109" s="1">
        <v>800</v>
      </c>
      <c r="AQ109" s="1">
        <v>3</v>
      </c>
      <c r="AR109" s="1">
        <v>10</v>
      </c>
      <c r="AS109" s="1">
        <v>4</v>
      </c>
      <c r="AT109" s="6">
        <f t="shared" si="23"/>
        <v>96000</v>
      </c>
      <c r="AU109" s="6">
        <f t="shared" si="24"/>
        <v>19200</v>
      </c>
    </row>
    <row r="110" spans="1:47" s="4" customFormat="1" ht="19.95" customHeight="1">
      <c r="A110" s="36" t="s">
        <v>32</v>
      </c>
      <c r="B110" s="37">
        <v>2800</v>
      </c>
      <c r="C110" s="38" t="s">
        <v>19</v>
      </c>
      <c r="D110" s="38" t="s">
        <v>20</v>
      </c>
      <c r="E110" s="39"/>
      <c r="F110" s="40" t="s">
        <v>25</v>
      </c>
      <c r="G110" s="38" t="s">
        <v>20</v>
      </c>
      <c r="H110" s="39"/>
      <c r="I110" s="40" t="s">
        <v>22</v>
      </c>
      <c r="J110" s="38" t="s">
        <v>20</v>
      </c>
      <c r="K110" s="39"/>
      <c r="L110" s="38" t="s">
        <v>23</v>
      </c>
      <c r="M110" s="43"/>
      <c r="N110" s="43"/>
      <c r="O110" s="43"/>
      <c r="P110" s="41"/>
      <c r="Q110" s="42">
        <f>B110*E110*H110*K110</f>
        <v>0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>
        <v>2800</v>
      </c>
      <c r="AL110" s="1">
        <v>1</v>
      </c>
      <c r="AM110" s="1">
        <v>4</v>
      </c>
      <c r="AN110" s="1">
        <v>4</v>
      </c>
      <c r="AO110" s="6">
        <f t="shared" si="22"/>
        <v>44800</v>
      </c>
      <c r="AP110" s="1">
        <v>800</v>
      </c>
      <c r="AQ110" s="1">
        <v>3</v>
      </c>
      <c r="AR110" s="1">
        <v>10</v>
      </c>
      <c r="AS110" s="1">
        <v>4</v>
      </c>
      <c r="AT110" s="6">
        <f t="shared" si="23"/>
        <v>96000</v>
      </c>
      <c r="AU110" s="6">
        <f t="shared" si="24"/>
        <v>19200</v>
      </c>
    </row>
    <row r="111" spans="1:47" s="4" customFormat="1" ht="19.95" customHeight="1">
      <c r="A111" s="36" t="s">
        <v>33</v>
      </c>
      <c r="B111" s="37">
        <v>13400</v>
      </c>
      <c r="C111" s="38" t="s">
        <v>19</v>
      </c>
      <c r="D111" s="38" t="s">
        <v>20</v>
      </c>
      <c r="E111" s="39"/>
      <c r="F111" s="40" t="s">
        <v>25</v>
      </c>
      <c r="G111" s="38" t="s">
        <v>20</v>
      </c>
      <c r="H111" s="39"/>
      <c r="I111" s="40" t="s">
        <v>22</v>
      </c>
      <c r="J111" s="38" t="s">
        <v>20</v>
      </c>
      <c r="K111" s="39"/>
      <c r="L111" s="38" t="s">
        <v>23</v>
      </c>
      <c r="M111" s="43"/>
      <c r="N111" s="43"/>
      <c r="O111" s="43"/>
      <c r="P111" s="41"/>
      <c r="Q111" s="42">
        <f>B111*E111*H111*K111</f>
        <v>0</v>
      </c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>
        <v>2800</v>
      </c>
      <c r="AL111" s="1">
        <v>1</v>
      </c>
      <c r="AM111" s="1">
        <v>4</v>
      </c>
      <c r="AN111" s="1">
        <v>4</v>
      </c>
      <c r="AO111" s="6">
        <f t="shared" si="22"/>
        <v>44800</v>
      </c>
      <c r="AP111" s="1">
        <v>800</v>
      </c>
      <c r="AQ111" s="1">
        <v>3</v>
      </c>
      <c r="AR111" s="1">
        <v>10</v>
      </c>
      <c r="AS111" s="1">
        <v>4</v>
      </c>
      <c r="AT111" s="6">
        <f t="shared" si="23"/>
        <v>96000</v>
      </c>
      <c r="AU111" s="6">
        <f t="shared" si="24"/>
        <v>19200</v>
      </c>
    </row>
    <row r="112" spans="1:47" s="4" customFormat="1" ht="19.95" customHeight="1">
      <c r="A112" s="36" t="s">
        <v>34</v>
      </c>
      <c r="B112" s="37">
        <v>1000</v>
      </c>
      <c r="C112" s="38" t="s">
        <v>19</v>
      </c>
      <c r="D112" s="38" t="s">
        <v>20</v>
      </c>
      <c r="E112" s="39"/>
      <c r="F112" s="40" t="s">
        <v>22</v>
      </c>
      <c r="G112" s="38" t="s">
        <v>20</v>
      </c>
      <c r="H112" s="39"/>
      <c r="I112" s="40" t="s">
        <v>23</v>
      </c>
      <c r="J112" s="40"/>
      <c r="K112" s="39"/>
      <c r="L112" s="38"/>
      <c r="M112" s="43"/>
      <c r="N112" s="43"/>
      <c r="O112" s="43"/>
      <c r="P112" s="41"/>
      <c r="Q112" s="42">
        <f>B112*E112*H112</f>
        <v>0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>
        <v>2800</v>
      </c>
      <c r="AL112" s="1">
        <v>1</v>
      </c>
      <c r="AM112" s="1">
        <v>4</v>
      </c>
      <c r="AN112" s="1">
        <v>4</v>
      </c>
      <c r="AO112" s="6">
        <f t="shared" si="22"/>
        <v>44800</v>
      </c>
      <c r="AP112" s="1">
        <v>800</v>
      </c>
      <c r="AQ112" s="1">
        <v>3</v>
      </c>
      <c r="AR112" s="1">
        <v>10</v>
      </c>
      <c r="AS112" s="1">
        <v>4</v>
      </c>
      <c r="AT112" s="6">
        <f t="shared" si="23"/>
        <v>96000</v>
      </c>
      <c r="AU112" s="6">
        <f t="shared" si="24"/>
        <v>19200</v>
      </c>
    </row>
    <row r="113" spans="1:47" s="4" customFormat="1" ht="19.95" customHeight="1">
      <c r="A113" s="36" t="s">
        <v>40</v>
      </c>
      <c r="B113" s="37">
        <v>70</v>
      </c>
      <c r="C113" s="38" t="s">
        <v>19</v>
      </c>
      <c r="D113" s="38" t="s">
        <v>20</v>
      </c>
      <c r="E113" s="39"/>
      <c r="F113" s="40" t="s">
        <v>21</v>
      </c>
      <c r="G113" s="38" t="s">
        <v>20</v>
      </c>
      <c r="H113" s="39"/>
      <c r="I113" s="40" t="s">
        <v>23</v>
      </c>
      <c r="J113" s="40"/>
      <c r="K113" s="39"/>
      <c r="L113" s="38"/>
      <c r="M113" s="43"/>
      <c r="N113" s="43"/>
      <c r="O113" s="43"/>
      <c r="P113" s="41"/>
      <c r="Q113" s="42">
        <f>B113*E113*H113</f>
        <v>0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>
        <v>2800</v>
      </c>
      <c r="AL113" s="1">
        <v>1</v>
      </c>
      <c r="AM113" s="1">
        <v>4</v>
      </c>
      <c r="AN113" s="1">
        <v>4</v>
      </c>
      <c r="AO113" s="6">
        <f t="shared" si="22"/>
        <v>44800</v>
      </c>
      <c r="AP113" s="1">
        <v>800</v>
      </c>
      <c r="AQ113" s="1">
        <v>3</v>
      </c>
      <c r="AR113" s="1">
        <v>10</v>
      </c>
      <c r="AS113" s="1">
        <v>4</v>
      </c>
      <c r="AT113" s="6">
        <f t="shared" si="23"/>
        <v>96000</v>
      </c>
      <c r="AU113" s="6">
        <f t="shared" si="24"/>
        <v>19200</v>
      </c>
    </row>
    <row r="114" spans="1:47" s="4" customFormat="1" ht="19.95" customHeight="1">
      <c r="A114" s="36" t="s">
        <v>35</v>
      </c>
      <c r="B114" s="37"/>
      <c r="C114" s="38" t="s">
        <v>19</v>
      </c>
      <c r="D114" s="38" t="s">
        <v>20</v>
      </c>
      <c r="E114" s="38"/>
      <c r="F114" s="44" t="s">
        <v>23</v>
      </c>
      <c r="G114" s="43"/>
      <c r="H114" s="43"/>
      <c r="I114" s="43"/>
      <c r="J114" s="43"/>
      <c r="K114" s="43"/>
      <c r="L114" s="43"/>
      <c r="M114" s="43"/>
      <c r="N114" s="43"/>
      <c r="O114" s="43"/>
      <c r="P114" s="41"/>
      <c r="Q114" s="42">
        <f>B114*E114</f>
        <v>0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>
        <v>2800</v>
      </c>
      <c r="AL114" s="1">
        <v>1</v>
      </c>
      <c r="AM114" s="1">
        <v>4</v>
      </c>
      <c r="AN114" s="1">
        <v>4</v>
      </c>
      <c r="AO114" s="6">
        <f t="shared" si="22"/>
        <v>44800</v>
      </c>
      <c r="AP114" s="1">
        <v>800</v>
      </c>
      <c r="AQ114" s="1">
        <v>3</v>
      </c>
      <c r="AR114" s="1">
        <v>10</v>
      </c>
      <c r="AS114" s="1">
        <v>4</v>
      </c>
      <c r="AT114" s="6">
        <f t="shared" si="23"/>
        <v>96000</v>
      </c>
      <c r="AU114" s="6">
        <f t="shared" si="24"/>
        <v>19200</v>
      </c>
    </row>
    <row r="115" spans="1:47" s="4" customFormat="1" ht="19.95" customHeight="1">
      <c r="A115" s="36" t="s">
        <v>36</v>
      </c>
      <c r="B115" s="37">
        <v>300</v>
      </c>
      <c r="C115" s="38" t="s">
        <v>19</v>
      </c>
      <c r="D115" s="38" t="s">
        <v>20</v>
      </c>
      <c r="E115" s="39"/>
      <c r="F115" s="40" t="s">
        <v>21</v>
      </c>
      <c r="G115" s="38" t="s">
        <v>20</v>
      </c>
      <c r="H115" s="39"/>
      <c r="I115" s="40" t="s">
        <v>22</v>
      </c>
      <c r="J115" s="43"/>
      <c r="K115" s="43"/>
      <c r="L115" s="43"/>
      <c r="M115" s="43"/>
      <c r="N115" s="43"/>
      <c r="O115" s="43"/>
      <c r="P115" s="41"/>
      <c r="Q115" s="42">
        <f>B115*E115*H115</f>
        <v>0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>
        <v>2800</v>
      </c>
      <c r="AL115" s="1">
        <v>1</v>
      </c>
      <c r="AM115" s="1">
        <v>4</v>
      </c>
      <c r="AN115" s="1">
        <v>4</v>
      </c>
      <c r="AO115" s="6">
        <f t="shared" si="22"/>
        <v>44800</v>
      </c>
      <c r="AP115" s="1">
        <v>800</v>
      </c>
      <c r="AQ115" s="1">
        <v>3</v>
      </c>
      <c r="AR115" s="1">
        <v>10</v>
      </c>
      <c r="AS115" s="1">
        <v>4</v>
      </c>
      <c r="AT115" s="6">
        <f t="shared" si="23"/>
        <v>96000</v>
      </c>
      <c r="AU115" s="6">
        <f t="shared" si="24"/>
        <v>19200</v>
      </c>
    </row>
    <row r="116" spans="1:47" s="4" customFormat="1" ht="19.95" customHeight="1">
      <c r="A116" s="36" t="s">
        <v>37</v>
      </c>
      <c r="B116" s="37">
        <v>15000</v>
      </c>
      <c r="C116" s="38" t="s">
        <v>19</v>
      </c>
      <c r="D116" s="38" t="s">
        <v>20</v>
      </c>
      <c r="E116" s="39"/>
      <c r="F116" s="40" t="s">
        <v>21</v>
      </c>
      <c r="G116" s="38" t="s">
        <v>20</v>
      </c>
      <c r="H116" s="39"/>
      <c r="I116" s="45" t="s">
        <v>26</v>
      </c>
      <c r="J116" s="43"/>
      <c r="K116" s="43"/>
      <c r="L116" s="43"/>
      <c r="M116" s="43"/>
      <c r="N116" s="43"/>
      <c r="O116" s="43"/>
      <c r="P116" s="41"/>
      <c r="Q116" s="42">
        <f>B116*E116*H116</f>
        <v>0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>
        <v>2800</v>
      </c>
      <c r="AL116" s="1">
        <v>1</v>
      </c>
      <c r="AM116" s="1">
        <v>4</v>
      </c>
      <c r="AN116" s="1">
        <v>4</v>
      </c>
      <c r="AO116" s="6">
        <f t="shared" si="22"/>
        <v>44800</v>
      </c>
      <c r="AP116" s="1">
        <v>800</v>
      </c>
      <c r="AQ116" s="1">
        <v>3</v>
      </c>
      <c r="AR116" s="1">
        <v>10</v>
      </c>
      <c r="AS116" s="1">
        <v>4</v>
      </c>
      <c r="AT116" s="6">
        <f t="shared" si="23"/>
        <v>96000</v>
      </c>
      <c r="AU116" s="6">
        <f t="shared" si="24"/>
        <v>19200</v>
      </c>
    </row>
    <row r="117" spans="1:47" s="4" customFormat="1" ht="19.95" customHeight="1">
      <c r="A117" s="36" t="s">
        <v>38</v>
      </c>
      <c r="B117" s="37"/>
      <c r="C117" s="38" t="s">
        <v>19</v>
      </c>
      <c r="D117" s="38" t="s">
        <v>20</v>
      </c>
      <c r="E117" s="39"/>
      <c r="F117" s="40" t="s">
        <v>23</v>
      </c>
      <c r="G117" s="38" t="s">
        <v>20</v>
      </c>
      <c r="H117" s="39"/>
      <c r="I117" s="46" t="s">
        <v>28</v>
      </c>
      <c r="J117" s="43"/>
      <c r="K117" s="43"/>
      <c r="L117" s="43"/>
      <c r="M117" s="43"/>
      <c r="N117" s="43"/>
      <c r="O117" s="43"/>
      <c r="P117" s="41"/>
      <c r="Q117" s="42">
        <f>B117*E117*H117</f>
        <v>0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>
        <v>2800</v>
      </c>
      <c r="AL117" s="1">
        <v>1</v>
      </c>
      <c r="AM117" s="1">
        <v>4</v>
      </c>
      <c r="AN117" s="1">
        <v>4</v>
      </c>
      <c r="AO117" s="6">
        <f t="shared" si="22"/>
        <v>44800</v>
      </c>
      <c r="AP117" s="1">
        <v>800</v>
      </c>
      <c r="AQ117" s="1">
        <v>3</v>
      </c>
      <c r="AR117" s="1">
        <v>10</v>
      </c>
      <c r="AS117" s="1">
        <v>4</v>
      </c>
      <c r="AT117" s="6">
        <f t="shared" si="23"/>
        <v>96000</v>
      </c>
      <c r="AU117" s="6">
        <f t="shared" si="24"/>
        <v>19200</v>
      </c>
    </row>
    <row r="118" spans="1:47" s="4" customFormat="1" ht="19.95" customHeight="1">
      <c r="A118" s="36" t="s">
        <v>39</v>
      </c>
      <c r="B118" s="88"/>
      <c r="C118" s="89"/>
      <c r="D118" s="90" t="s">
        <v>19</v>
      </c>
      <c r="E118" s="90"/>
      <c r="F118" s="90"/>
      <c r="G118" s="38" t="s">
        <v>20</v>
      </c>
      <c r="H118" s="39"/>
      <c r="I118" s="38" t="s">
        <v>23</v>
      </c>
      <c r="J118" s="43"/>
      <c r="K118" s="43"/>
      <c r="L118" s="43"/>
      <c r="M118" s="43"/>
      <c r="N118" s="43"/>
      <c r="O118" s="43"/>
      <c r="P118" s="41"/>
      <c r="Q118" s="42">
        <f>B118*H118</f>
        <v>0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>
        <v>2800</v>
      </c>
      <c r="AL118" s="1">
        <v>1</v>
      </c>
      <c r="AM118" s="1">
        <v>4</v>
      </c>
      <c r="AN118" s="1">
        <v>4</v>
      </c>
      <c r="AO118" s="6">
        <f t="shared" si="22"/>
        <v>44800</v>
      </c>
      <c r="AP118" s="1">
        <v>800</v>
      </c>
      <c r="AQ118" s="1">
        <v>3</v>
      </c>
      <c r="AR118" s="1">
        <v>10</v>
      </c>
      <c r="AS118" s="1">
        <v>4</v>
      </c>
      <c r="AT118" s="6">
        <f t="shared" si="23"/>
        <v>96000</v>
      </c>
      <c r="AU118" s="6">
        <f t="shared" si="24"/>
        <v>19200</v>
      </c>
    </row>
    <row r="119" spans="1:47" s="5" customFormat="1" ht="20.25" customHeight="1">
      <c r="A119" s="92" t="s">
        <v>46</v>
      </c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49"/>
      <c r="Q119" s="50"/>
    </row>
    <row r="120" spans="1:47" ht="2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</sheetData>
  <mergeCells count="60">
    <mergeCell ref="L10:M10"/>
    <mergeCell ref="L11:M11"/>
    <mergeCell ref="L7:M7"/>
    <mergeCell ref="L8:M8"/>
    <mergeCell ref="L9:M9"/>
    <mergeCell ref="A5:O5"/>
    <mergeCell ref="A68:O68"/>
    <mergeCell ref="B84:C84"/>
    <mergeCell ref="D84:F84"/>
    <mergeCell ref="B30:C30"/>
    <mergeCell ref="D30:F30"/>
    <mergeCell ref="B47:C47"/>
    <mergeCell ref="D47:F47"/>
    <mergeCell ref="A31:O31"/>
    <mergeCell ref="N6:O6"/>
    <mergeCell ref="N7:O7"/>
    <mergeCell ref="N8:O8"/>
    <mergeCell ref="N9:O9"/>
    <mergeCell ref="N10:O10"/>
    <mergeCell ref="N11:O11"/>
    <mergeCell ref="N12:O12"/>
    <mergeCell ref="A119:O119"/>
    <mergeCell ref="A85:O85"/>
    <mergeCell ref="B101:C101"/>
    <mergeCell ref="D101:F101"/>
    <mergeCell ref="A102:O102"/>
    <mergeCell ref="B118:C118"/>
    <mergeCell ref="D118:F118"/>
    <mergeCell ref="A48:O48"/>
    <mergeCell ref="B64:C64"/>
    <mergeCell ref="D64:F64"/>
    <mergeCell ref="F6:H6"/>
    <mergeCell ref="L12:M12"/>
    <mergeCell ref="I7:K7"/>
    <mergeCell ref="I8:K8"/>
    <mergeCell ref="I9:K9"/>
    <mergeCell ref="I11:K11"/>
    <mergeCell ref="I10:K10"/>
    <mergeCell ref="I6:K6"/>
    <mergeCell ref="F7:H7"/>
    <mergeCell ref="F8:H8"/>
    <mergeCell ref="F9:H9"/>
    <mergeCell ref="I12:K12"/>
    <mergeCell ref="L6:M6"/>
    <mergeCell ref="B2:P2"/>
    <mergeCell ref="A67:O67"/>
    <mergeCell ref="A14:O14"/>
    <mergeCell ref="B13:O13"/>
    <mergeCell ref="A4:O4"/>
    <mergeCell ref="B65:O65"/>
    <mergeCell ref="C10:E10"/>
    <mergeCell ref="F10:H10"/>
    <mergeCell ref="F11:H11"/>
    <mergeCell ref="F12:H12"/>
    <mergeCell ref="C11:E11"/>
    <mergeCell ref="C12:E12"/>
    <mergeCell ref="C6:E6"/>
    <mergeCell ref="C7:E7"/>
    <mergeCell ref="C8:E8"/>
    <mergeCell ref="C9:E9"/>
  </mergeCells>
  <pageMargins left="0.98425196850393704" right="0.55118110236220474" top="0.70866141732283472" bottom="0.59055118110236227" header="0.31496062992125984" footer="0.31496062992125984"/>
  <pageSetup paperSize="9" scale="79" firstPageNumber="13" fitToHeight="0" orientation="portrait" r:id="rId1"/>
  <headerFooter>
    <oddFooter>&amp;C1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60A5-D79A-4690-8AA4-AB380CA87134}">
  <dimension ref="A1:O65"/>
  <sheetViews>
    <sheetView topLeftCell="A10" zoomScale="85" zoomScaleNormal="85" workbookViewId="0">
      <selection activeCell="S7" sqref="S7"/>
    </sheetView>
  </sheetViews>
  <sheetFormatPr defaultColWidth="8.19921875" defaultRowHeight="18"/>
  <cols>
    <col min="1" max="1" width="27.19921875" style="7" customWidth="1"/>
    <col min="2" max="2" width="12.69921875" style="9" customWidth="1"/>
    <col min="3" max="14" width="8.69921875" style="7" customWidth="1"/>
    <col min="15" max="15" width="10.5" style="10" customWidth="1"/>
    <col min="16" max="16384" width="8.19921875" style="7"/>
  </cols>
  <sheetData>
    <row r="1" spans="1:15" ht="24.9" customHeight="1">
      <c r="A1" s="101" t="s">
        <v>58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46.95" customHeight="1">
      <c r="A2" s="11" t="s">
        <v>4</v>
      </c>
      <c r="B2" s="11" t="s">
        <v>59</v>
      </c>
      <c r="C2" s="61" t="s">
        <v>61</v>
      </c>
      <c r="D2" s="61" t="s">
        <v>62</v>
      </c>
      <c r="E2" s="61" t="s">
        <v>63</v>
      </c>
      <c r="F2" s="61" t="s">
        <v>64</v>
      </c>
      <c r="G2" s="61" t="s">
        <v>65</v>
      </c>
      <c r="H2" s="61" t="s">
        <v>66</v>
      </c>
      <c r="I2" s="61" t="s">
        <v>67</v>
      </c>
      <c r="J2" s="61" t="s">
        <v>68</v>
      </c>
      <c r="K2" s="61" t="s">
        <v>69</v>
      </c>
      <c r="L2" s="61" t="s">
        <v>70</v>
      </c>
      <c r="M2" s="61" t="s">
        <v>71</v>
      </c>
      <c r="N2" s="61" t="s">
        <v>72</v>
      </c>
      <c r="O2" s="12" t="s">
        <v>6</v>
      </c>
    </row>
    <row r="3" spans="1:15" ht="24.6" customHeight="1">
      <c r="A3" s="102" t="s">
        <v>52</v>
      </c>
      <c r="B3" s="57" t="s">
        <v>57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>
        <f>SUM(C3:N3)</f>
        <v>0</v>
      </c>
    </row>
    <row r="4" spans="1:15" ht="60" customHeight="1">
      <c r="A4" s="102"/>
      <c r="B4" s="58" t="s">
        <v>51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>
        <f>SUM(C4:N4)</f>
        <v>0</v>
      </c>
    </row>
    <row r="5" spans="1:15">
      <c r="A5" s="102"/>
      <c r="B5" s="57" t="s">
        <v>6</v>
      </c>
      <c r="C5" s="15">
        <f>SUM(C3:C4)</f>
        <v>0</v>
      </c>
      <c r="D5" s="15">
        <f t="shared" ref="D5:O5" si="0">SUM(D3:D4)</f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5">
        <f t="shared" si="0"/>
        <v>0</v>
      </c>
      <c r="O5" s="15">
        <f t="shared" si="0"/>
        <v>0</v>
      </c>
    </row>
    <row r="6" spans="1:15" ht="24.6" customHeight="1">
      <c r="A6" s="102" t="s">
        <v>53</v>
      </c>
      <c r="B6" s="57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>
        <f>SUM(C6:N6)</f>
        <v>0</v>
      </c>
    </row>
    <row r="7" spans="1:15" ht="54">
      <c r="A7" s="102"/>
      <c r="B7" s="58" t="s">
        <v>51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>
        <f>SUM(C7:N7)</f>
        <v>0</v>
      </c>
    </row>
    <row r="8" spans="1:15">
      <c r="A8" s="102"/>
      <c r="B8" s="57" t="s">
        <v>6</v>
      </c>
      <c r="C8" s="15">
        <f>SUM(C6:C7)</f>
        <v>0</v>
      </c>
      <c r="D8" s="15">
        <f t="shared" ref="D8" si="1">SUM(D6:D7)</f>
        <v>0</v>
      </c>
      <c r="E8" s="15">
        <f t="shared" ref="E8" si="2">SUM(E6:E7)</f>
        <v>0</v>
      </c>
      <c r="F8" s="15">
        <f t="shared" ref="F8" si="3">SUM(F6:F7)</f>
        <v>0</v>
      </c>
      <c r="G8" s="15">
        <f t="shared" ref="G8" si="4">SUM(G6:G7)</f>
        <v>0</v>
      </c>
      <c r="H8" s="15">
        <f t="shared" ref="H8" si="5">SUM(H6:H7)</f>
        <v>0</v>
      </c>
      <c r="I8" s="15">
        <f t="shared" ref="I8" si="6">SUM(I6:I7)</f>
        <v>0</v>
      </c>
      <c r="J8" s="15">
        <f t="shared" ref="J8" si="7">SUM(J6:J7)</f>
        <v>0</v>
      </c>
      <c r="K8" s="15">
        <f t="shared" ref="K8" si="8">SUM(K6:K7)</f>
        <v>0</v>
      </c>
      <c r="L8" s="15">
        <f t="shared" ref="L8" si="9">SUM(L6:L7)</f>
        <v>0</v>
      </c>
      <c r="M8" s="15">
        <f t="shared" ref="M8" si="10">SUM(M6:M7)</f>
        <v>0</v>
      </c>
      <c r="N8" s="15">
        <f t="shared" ref="N8" si="11">SUM(N6:N7)</f>
        <v>0</v>
      </c>
      <c r="O8" s="15">
        <f t="shared" ref="O8" si="12">SUM(O6:O7)</f>
        <v>0</v>
      </c>
    </row>
    <row r="9" spans="1:15" ht="24.6" customHeight="1">
      <c r="A9" s="102" t="s">
        <v>54</v>
      </c>
      <c r="B9" s="57" t="s">
        <v>57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>
        <f>SUM(C9:N9)</f>
        <v>0</v>
      </c>
    </row>
    <row r="10" spans="1:15" ht="54">
      <c r="A10" s="102"/>
      <c r="B10" s="58" t="s">
        <v>51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>
        <f>SUM(C10:N10)</f>
        <v>0</v>
      </c>
    </row>
    <row r="11" spans="1:15">
      <c r="A11" s="102"/>
      <c r="B11" s="57" t="s">
        <v>6</v>
      </c>
      <c r="C11" s="15">
        <f>SUM(C9:C10)</f>
        <v>0</v>
      </c>
      <c r="D11" s="15">
        <f t="shared" ref="D11" si="13">SUM(D9:D10)</f>
        <v>0</v>
      </c>
      <c r="E11" s="15">
        <f t="shared" ref="E11" si="14">SUM(E9:E10)</f>
        <v>0</v>
      </c>
      <c r="F11" s="15">
        <f t="shared" ref="F11" si="15">SUM(F9:F10)</f>
        <v>0</v>
      </c>
      <c r="G11" s="15">
        <f t="shared" ref="G11" si="16">SUM(G9:G10)</f>
        <v>0</v>
      </c>
      <c r="H11" s="15">
        <f t="shared" ref="H11" si="17">SUM(H9:H10)</f>
        <v>0</v>
      </c>
      <c r="I11" s="15">
        <f t="shared" ref="I11" si="18">SUM(I9:I10)</f>
        <v>0</v>
      </c>
      <c r="J11" s="15">
        <f t="shared" ref="J11" si="19">SUM(J9:J10)</f>
        <v>0</v>
      </c>
      <c r="K11" s="15">
        <f t="shared" ref="K11" si="20">SUM(K9:K10)</f>
        <v>0</v>
      </c>
      <c r="L11" s="15">
        <f t="shared" ref="L11" si="21">SUM(L9:L10)</f>
        <v>0</v>
      </c>
      <c r="M11" s="15">
        <f t="shared" ref="M11" si="22">SUM(M9:M10)</f>
        <v>0</v>
      </c>
      <c r="N11" s="15">
        <f t="shared" ref="N11" si="23">SUM(N9:N10)</f>
        <v>0</v>
      </c>
      <c r="O11" s="15">
        <f t="shared" ref="O11" si="24">SUM(O9:O10)</f>
        <v>0</v>
      </c>
    </row>
    <row r="12" spans="1:15" ht="24.6" customHeight="1">
      <c r="A12" s="102" t="s">
        <v>55</v>
      </c>
      <c r="B12" s="57" t="s">
        <v>57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>
        <f>SUM(C12:N12)</f>
        <v>0</v>
      </c>
    </row>
    <row r="13" spans="1:15" ht="54">
      <c r="A13" s="102"/>
      <c r="B13" s="58" t="s">
        <v>51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>
        <f>SUM(C13:N13)</f>
        <v>0</v>
      </c>
    </row>
    <row r="14" spans="1:15">
      <c r="A14" s="102"/>
      <c r="B14" s="57" t="s">
        <v>6</v>
      </c>
      <c r="C14" s="15">
        <f>SUM(C12:C13)</f>
        <v>0</v>
      </c>
      <c r="D14" s="15">
        <f t="shared" ref="D14" si="25">SUM(D12:D13)</f>
        <v>0</v>
      </c>
      <c r="E14" s="15">
        <f t="shared" ref="E14" si="26">SUM(E12:E13)</f>
        <v>0</v>
      </c>
      <c r="F14" s="15">
        <f t="shared" ref="F14" si="27">SUM(F12:F13)</f>
        <v>0</v>
      </c>
      <c r="G14" s="15">
        <f t="shared" ref="G14" si="28">SUM(G12:G13)</f>
        <v>0</v>
      </c>
      <c r="H14" s="15">
        <f t="shared" ref="H14" si="29">SUM(H12:H13)</f>
        <v>0</v>
      </c>
      <c r="I14" s="15">
        <f t="shared" ref="I14" si="30">SUM(I12:I13)</f>
        <v>0</v>
      </c>
      <c r="J14" s="15">
        <f t="shared" ref="J14" si="31">SUM(J12:J13)</f>
        <v>0</v>
      </c>
      <c r="K14" s="15">
        <f t="shared" ref="K14" si="32">SUM(K12:K13)</f>
        <v>0</v>
      </c>
      <c r="L14" s="15">
        <f t="shared" ref="L14" si="33">SUM(L12:L13)</f>
        <v>0</v>
      </c>
      <c r="M14" s="15">
        <f t="shared" ref="M14" si="34">SUM(M12:M13)</f>
        <v>0</v>
      </c>
      <c r="N14" s="15">
        <f t="shared" ref="N14" si="35">SUM(N12:N13)</f>
        <v>0</v>
      </c>
      <c r="O14" s="15">
        <f t="shared" ref="O14" si="36">SUM(O12:O13)</f>
        <v>0</v>
      </c>
    </row>
    <row r="15" spans="1:15" ht="24.6" customHeight="1">
      <c r="A15" s="102" t="s">
        <v>56</v>
      </c>
      <c r="B15" s="57" t="s">
        <v>57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>
        <f>SUM(C15:N15)</f>
        <v>0</v>
      </c>
    </row>
    <row r="16" spans="1:15" ht="54">
      <c r="A16" s="102"/>
      <c r="B16" s="58" t="s">
        <v>51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>
        <f>SUM(C16:N16)</f>
        <v>0</v>
      </c>
    </row>
    <row r="17" spans="1:15">
      <c r="A17" s="102"/>
      <c r="B17" s="57" t="s">
        <v>6</v>
      </c>
      <c r="C17" s="15">
        <f>SUM(C15:C16)</f>
        <v>0</v>
      </c>
      <c r="D17" s="15">
        <f t="shared" ref="D17" si="37">SUM(D15:D16)</f>
        <v>0</v>
      </c>
      <c r="E17" s="15">
        <f t="shared" ref="E17" si="38">SUM(E15:E16)</f>
        <v>0</v>
      </c>
      <c r="F17" s="15">
        <f t="shared" ref="F17" si="39">SUM(F15:F16)</f>
        <v>0</v>
      </c>
      <c r="G17" s="15">
        <f t="shared" ref="G17" si="40">SUM(G15:G16)</f>
        <v>0</v>
      </c>
      <c r="H17" s="15">
        <f t="shared" ref="H17" si="41">SUM(H15:H16)</f>
        <v>0</v>
      </c>
      <c r="I17" s="15">
        <f t="shared" ref="I17" si="42">SUM(I15:I16)</f>
        <v>0</v>
      </c>
      <c r="J17" s="15">
        <f t="shared" ref="J17" si="43">SUM(J15:J16)</f>
        <v>0</v>
      </c>
      <c r="K17" s="15">
        <f t="shared" ref="K17" si="44">SUM(K15:K16)</f>
        <v>0</v>
      </c>
      <c r="L17" s="15">
        <f t="shared" ref="L17" si="45">SUM(L15:L16)</f>
        <v>0</v>
      </c>
      <c r="M17" s="15">
        <f t="shared" ref="M17" si="46">SUM(M15:M16)</f>
        <v>0</v>
      </c>
      <c r="N17" s="15">
        <f t="shared" ref="N17" si="47">SUM(N15:N16)</f>
        <v>0</v>
      </c>
      <c r="O17" s="15">
        <f t="shared" ref="O17" si="48">SUM(O15:O16)</f>
        <v>0</v>
      </c>
    </row>
    <row r="18" spans="1:15" ht="24.6" customHeight="1">
      <c r="A18" s="103" t="s">
        <v>60</v>
      </c>
      <c r="B18" s="59" t="s">
        <v>57</v>
      </c>
      <c r="C18" s="16">
        <f>+C3+C6+C9+C12+C15</f>
        <v>0</v>
      </c>
      <c r="D18" s="16">
        <f t="shared" ref="D18:N18" si="49">+D3+D6+D9+D12+D15</f>
        <v>0</v>
      </c>
      <c r="E18" s="16">
        <f t="shared" si="49"/>
        <v>0</v>
      </c>
      <c r="F18" s="16">
        <f t="shared" si="49"/>
        <v>0</v>
      </c>
      <c r="G18" s="16">
        <f t="shared" si="49"/>
        <v>0</v>
      </c>
      <c r="H18" s="16">
        <f t="shared" si="49"/>
        <v>0</v>
      </c>
      <c r="I18" s="16">
        <f t="shared" si="49"/>
        <v>0</v>
      </c>
      <c r="J18" s="16">
        <f t="shared" si="49"/>
        <v>0</v>
      </c>
      <c r="K18" s="16">
        <f t="shared" si="49"/>
        <v>0</v>
      </c>
      <c r="L18" s="16">
        <f t="shared" si="49"/>
        <v>0</v>
      </c>
      <c r="M18" s="16">
        <f t="shared" si="49"/>
        <v>0</v>
      </c>
      <c r="N18" s="16">
        <f t="shared" si="49"/>
        <v>0</v>
      </c>
      <c r="O18" s="17">
        <f>SUM(C18:N18)</f>
        <v>0</v>
      </c>
    </row>
    <row r="19" spans="1:15" ht="54">
      <c r="A19" s="103"/>
      <c r="B19" s="60" t="s">
        <v>51</v>
      </c>
      <c r="C19" s="16">
        <f>+C4+C7+C10+C13+C16</f>
        <v>0</v>
      </c>
      <c r="D19" s="16">
        <f t="shared" ref="D19:N19" si="50">+D4+D7+D10+D13+D16</f>
        <v>0</v>
      </c>
      <c r="E19" s="16">
        <f t="shared" si="50"/>
        <v>0</v>
      </c>
      <c r="F19" s="16">
        <f t="shared" si="50"/>
        <v>0</v>
      </c>
      <c r="G19" s="16">
        <f t="shared" si="50"/>
        <v>0</v>
      </c>
      <c r="H19" s="16">
        <f t="shared" si="50"/>
        <v>0</v>
      </c>
      <c r="I19" s="16">
        <f t="shared" si="50"/>
        <v>0</v>
      </c>
      <c r="J19" s="16">
        <f t="shared" si="50"/>
        <v>0</v>
      </c>
      <c r="K19" s="16">
        <f t="shared" si="50"/>
        <v>0</v>
      </c>
      <c r="L19" s="16">
        <f t="shared" si="50"/>
        <v>0</v>
      </c>
      <c r="M19" s="16">
        <f t="shared" si="50"/>
        <v>0</v>
      </c>
      <c r="N19" s="16">
        <f t="shared" si="50"/>
        <v>0</v>
      </c>
      <c r="O19" s="17">
        <f>SUM(C19:N19)</f>
        <v>0</v>
      </c>
    </row>
    <row r="20" spans="1:15">
      <c r="A20" s="103"/>
      <c r="B20" s="59" t="s">
        <v>6</v>
      </c>
      <c r="C20" s="18">
        <f>SUM(C18:C19)</f>
        <v>0</v>
      </c>
      <c r="D20" s="18">
        <f t="shared" ref="D20" si="51">SUM(D18:D19)</f>
        <v>0</v>
      </c>
      <c r="E20" s="18">
        <f t="shared" ref="E20" si="52">SUM(E18:E19)</f>
        <v>0</v>
      </c>
      <c r="F20" s="18">
        <f t="shared" ref="F20" si="53">SUM(F18:F19)</f>
        <v>0</v>
      </c>
      <c r="G20" s="18">
        <f t="shared" ref="G20" si="54">SUM(G18:G19)</f>
        <v>0</v>
      </c>
      <c r="H20" s="18">
        <f t="shared" ref="H20" si="55">SUM(H18:H19)</f>
        <v>0</v>
      </c>
      <c r="I20" s="18">
        <f t="shared" ref="I20" si="56">SUM(I18:I19)</f>
        <v>0</v>
      </c>
      <c r="J20" s="18">
        <f t="shared" ref="J20" si="57">SUM(J18:J19)</f>
        <v>0</v>
      </c>
      <c r="K20" s="18">
        <f t="shared" ref="K20" si="58">SUM(K18:K19)</f>
        <v>0</v>
      </c>
      <c r="L20" s="18">
        <f t="shared" ref="L20" si="59">SUM(L18:L19)</f>
        <v>0</v>
      </c>
      <c r="M20" s="18">
        <f t="shared" ref="M20" si="60">SUM(M18:M19)</f>
        <v>0</v>
      </c>
      <c r="N20" s="18">
        <f t="shared" ref="N20" si="61">SUM(N18:N19)</f>
        <v>0</v>
      </c>
      <c r="O20" s="18">
        <f t="shared" ref="O20" si="62">SUM(O18:O19)</f>
        <v>0</v>
      </c>
    </row>
    <row r="21" spans="1:15">
      <c r="A21" s="8"/>
    </row>
    <row r="22" spans="1:15">
      <c r="A22" s="8"/>
    </row>
    <row r="23" spans="1:15">
      <c r="A23" s="8"/>
    </row>
    <row r="24" spans="1:15">
      <c r="A24" s="8"/>
    </row>
    <row r="25" spans="1:15">
      <c r="A25" s="8"/>
    </row>
    <row r="26" spans="1:15">
      <c r="A26" s="8"/>
    </row>
    <row r="27" spans="1:15">
      <c r="A27" s="8"/>
    </row>
    <row r="28" spans="1:15">
      <c r="A28" s="8"/>
    </row>
    <row r="29" spans="1:15">
      <c r="A29" s="8"/>
    </row>
    <row r="30" spans="1:15">
      <c r="A30" s="8"/>
    </row>
    <row r="31" spans="1:15">
      <c r="A31" s="8"/>
    </row>
    <row r="32" spans="1:15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  <row r="47" spans="1:1">
      <c r="A47" s="8"/>
    </row>
    <row r="48" spans="1:1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</sheetData>
  <mergeCells count="7">
    <mergeCell ref="A1:O1"/>
    <mergeCell ref="A15:A17"/>
    <mergeCell ref="A18:A20"/>
    <mergeCell ref="A3:A5"/>
    <mergeCell ref="A6:A8"/>
    <mergeCell ref="A9:A11"/>
    <mergeCell ref="A12:A14"/>
  </mergeCells>
  <printOptions horizontalCentered="1"/>
  <pageMargins left="0.196850393700787" right="0.196850393700787" top="0.484251969" bottom="0.39370078740157499" header="0.511811023622047" footer="0.511811023622047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รายละเอียดค่าใช้จ่าย</vt:lpstr>
      <vt:lpstr>แผนการใช้จ่าย</vt:lpstr>
      <vt:lpstr>รายละเอียดค่าใช้จ่าย!Print_Area</vt:lpstr>
      <vt:lpstr>รายละเอียดค่าใช้จ่าย!Print_Titles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DPIM</dc:creator>
  <cp:lastModifiedBy>Pongsawasd Tosawasd</cp:lastModifiedBy>
  <cp:lastPrinted>2026-10-06T02:12:13Z</cp:lastPrinted>
  <dcterms:created xsi:type="dcterms:W3CDTF">2016-10-13T02:07:00Z</dcterms:created>
  <dcterms:modified xsi:type="dcterms:W3CDTF">2026-10-12T07:00:08Z</dcterms:modified>
</cp:coreProperties>
</file>